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kemah\Desktop\"/>
    </mc:Choice>
  </mc:AlternateContent>
  <xr:revisionPtr revIDLastSave="0" documentId="8_{B2F40307-DEAE-416E-9E3A-06761B1D056A}" xr6:coauthVersionLast="47" xr6:coauthVersionMax="47" xr10:uidLastSave="{00000000-0000-0000-0000-000000000000}"/>
  <bookViews>
    <workbookView xWindow="-120" yWindow="-120" windowWidth="29040" windowHeight="15720" tabRatio="891" firstSheet="6" activeTab="6" xr2:uid="{53C16F91-1BC4-4EF9-98DA-4ED67996068D}"/>
  </bookViews>
  <sheets>
    <sheet name="FF Retention by Major" sheetId="1" r:id="rId1"/>
    <sheet name="All data" sheetId="44" r:id="rId2"/>
    <sheet name="Comparison_Overall Fall Enrollm" sheetId="48" r:id="rId3"/>
    <sheet name="Comparison_Overall Retention" sheetId="51" r:id="rId4"/>
    <sheet name="Comparison_FF Retention" sheetId="45" r:id="rId5"/>
    <sheet name="Comparison_Completers" sheetId="49" r:id="rId6"/>
    <sheet name="Comparison_6-Year Graduation" sheetId="47" r:id="rId7"/>
    <sheet name="Major_UN" sheetId="43" r:id="rId8"/>
    <sheet name="Major_AT" sheetId="50" r:id="rId9"/>
    <sheet name="Major_BA" sheetId="3" r:id="rId10"/>
    <sheet name="Major_BI" sheetId="4" r:id="rId11"/>
    <sheet name="Major_COMM" sheetId="32" r:id="rId12"/>
    <sheet name="Major_CH" sheetId="29" r:id="rId13"/>
    <sheet name="Major_CIS" sheetId="31" r:id="rId14"/>
    <sheet name="Major_CS" sheetId="30" r:id="rId15"/>
    <sheet name="Major_CJP" sheetId="27" r:id="rId16"/>
    <sheet name="Major_ED" sheetId="33" r:id="rId17"/>
    <sheet name="Major_EN" sheetId="34" r:id="rId18"/>
    <sheet name="Major_ENVS" sheetId="35" r:id="rId19"/>
    <sheet name="Major_HIS" sheetId="36" r:id="rId20"/>
    <sheet name="Major_KIN" sheetId="37" r:id="rId21"/>
    <sheet name="Major_MA" sheetId="38" r:id="rId22"/>
    <sheet name="Major_MU" sheetId="39" r:id="rId23"/>
    <sheet name="Major_PS" sheetId="41" r:id="rId24"/>
    <sheet name="Major_PSY" sheetId="40" r:id="rId25"/>
    <sheet name="Major_SO" sheetId="42" r:id="rId26"/>
  </sheets>
  <definedNames>
    <definedName name="_xlnm._FilterDatabase" localSheetId="0" hidden="1">'FF Retention by Major'!$A$2:$A$20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47" l="1"/>
  <c r="B19" i="47"/>
  <c r="B16" i="47"/>
  <c r="B12" i="47"/>
  <c r="B15" i="47"/>
  <c r="B18" i="47"/>
  <c r="B7" i="47"/>
  <c r="B14" i="47"/>
  <c r="B11" i="47"/>
  <c r="B10" i="47"/>
  <c r="B13" i="47"/>
  <c r="B9" i="47"/>
  <c r="B8" i="47"/>
  <c r="B5" i="47"/>
  <c r="B6" i="47"/>
  <c r="B4" i="47"/>
  <c r="B2" i="47"/>
  <c r="B3" i="47"/>
  <c r="B19" i="49"/>
  <c r="B18" i="49"/>
  <c r="B17" i="49"/>
  <c r="B15" i="49"/>
  <c r="B16" i="49"/>
  <c r="B13" i="49"/>
  <c r="B12" i="49"/>
  <c r="B14" i="49"/>
  <c r="B10" i="49"/>
  <c r="B11" i="49"/>
  <c r="B8" i="49"/>
  <c r="B7" i="49"/>
  <c r="B6" i="49"/>
  <c r="B9" i="49"/>
  <c r="B5" i="49"/>
  <c r="B4" i="49"/>
  <c r="B3" i="49"/>
  <c r="B2" i="49"/>
  <c r="B19" i="45"/>
  <c r="B16" i="45"/>
  <c r="B18" i="45"/>
  <c r="B20" i="45"/>
  <c r="B15" i="45"/>
  <c r="B7" i="45"/>
  <c r="B17" i="45"/>
  <c r="B14" i="45"/>
  <c r="B13" i="45"/>
  <c r="B10" i="45"/>
  <c r="B12" i="45"/>
  <c r="B2" i="45"/>
  <c r="B11" i="45"/>
  <c r="B9" i="45"/>
  <c r="B6" i="45"/>
  <c r="B8" i="45"/>
  <c r="B5" i="45"/>
  <c r="B3" i="45"/>
  <c r="B4" i="45"/>
  <c r="B21" i="51"/>
  <c r="B20" i="51"/>
  <c r="B11" i="51"/>
  <c r="B13" i="51"/>
  <c r="B19" i="51"/>
  <c r="B17" i="51"/>
  <c r="B16" i="51"/>
  <c r="B7" i="51"/>
  <c r="B18" i="51"/>
  <c r="B12" i="51"/>
  <c r="B14" i="51"/>
  <c r="B15" i="51"/>
  <c r="B10" i="51"/>
  <c r="B9" i="51"/>
  <c r="B8" i="51"/>
  <c r="B5" i="51"/>
  <c r="B6" i="51"/>
  <c r="B4" i="51"/>
  <c r="B3" i="51"/>
  <c r="B20" i="48"/>
  <c r="B17" i="48"/>
  <c r="B18" i="48"/>
  <c r="B16" i="48"/>
  <c r="B15" i="48"/>
  <c r="B14" i="48"/>
  <c r="B13" i="48"/>
  <c r="B12" i="48"/>
  <c r="B11" i="48"/>
  <c r="B19" i="48"/>
  <c r="B10" i="48"/>
  <c r="B9" i="48"/>
  <c r="B8" i="48"/>
  <c r="B7" i="48"/>
  <c r="B6" i="48"/>
  <c r="B5" i="48"/>
  <c r="B4" i="48"/>
  <c r="B3" i="48"/>
  <c r="B2" i="48"/>
  <c r="F21" i="44"/>
  <c r="I21" i="44"/>
  <c r="I19" i="44"/>
  <c r="I18" i="44"/>
  <c r="H18" i="44"/>
  <c r="I17" i="44"/>
  <c r="I16" i="44"/>
  <c r="I15" i="44"/>
  <c r="I14" i="44"/>
  <c r="I13" i="44"/>
  <c r="I12" i="44"/>
  <c r="I11" i="44"/>
  <c r="I10" i="44"/>
  <c r="I9" i="44"/>
  <c r="I8" i="44"/>
  <c r="I7" i="44"/>
  <c r="I6" i="44"/>
  <c r="I5" i="44"/>
  <c r="I4" i="44"/>
  <c r="I3" i="44"/>
  <c r="F9" i="1"/>
  <c r="F3" i="1"/>
  <c r="B8" i="34"/>
  <c r="F8" i="33"/>
  <c r="E8" i="33"/>
  <c r="D8" i="33"/>
  <c r="C8" i="33"/>
  <c r="B8" i="33"/>
  <c r="F8" i="27"/>
  <c r="E8" i="27"/>
  <c r="D8" i="27"/>
  <c r="C8" i="27"/>
  <c r="B8" i="27"/>
  <c r="F8" i="30"/>
  <c r="E8" i="30"/>
  <c r="D8" i="30"/>
  <c r="C8" i="30"/>
  <c r="B8" i="30"/>
  <c r="F8" i="31"/>
  <c r="D8" i="31"/>
  <c r="C8" i="31"/>
  <c r="B8" i="31"/>
  <c r="F8" i="29"/>
  <c r="E8" i="29"/>
  <c r="D8" i="29"/>
  <c r="C8" i="29"/>
  <c r="B8" i="29"/>
  <c r="F8" i="32"/>
  <c r="E8" i="32"/>
  <c r="D8" i="32"/>
  <c r="C8" i="32"/>
  <c r="B8" i="32"/>
  <c r="F8" i="4"/>
  <c r="E8" i="4"/>
  <c r="D8" i="4"/>
  <c r="C8" i="4"/>
  <c r="B8" i="4"/>
  <c r="F8" i="3"/>
  <c r="E8" i="3"/>
  <c r="D8" i="3"/>
  <c r="C8" i="3"/>
  <c r="B8" i="3"/>
  <c r="H21" i="44"/>
  <c r="J3" i="44" l="1"/>
  <c r="F6" i="1"/>
  <c r="F12" i="1"/>
  <c r="F11" i="1"/>
  <c r="F5" i="1"/>
  <c r="F7" i="37"/>
  <c r="F3" i="44"/>
  <c r="F20" i="1"/>
  <c r="F4" i="1"/>
  <c r="F7" i="1"/>
  <c r="F8" i="1"/>
  <c r="F10" i="1"/>
  <c r="F13" i="1"/>
  <c r="F14" i="1"/>
  <c r="F15" i="1"/>
  <c r="F16" i="1"/>
  <c r="F17" i="1"/>
  <c r="F18" i="1"/>
  <c r="F19" i="1"/>
  <c r="F8" i="42"/>
  <c r="E8" i="42"/>
  <c r="D8" i="42"/>
  <c r="C8" i="42"/>
  <c r="B8" i="42"/>
  <c r="F8" i="40"/>
  <c r="E8" i="40"/>
  <c r="D8" i="40"/>
  <c r="C8" i="40"/>
  <c r="B8" i="40"/>
  <c r="F8" i="41"/>
  <c r="E8" i="41"/>
  <c r="D8" i="41"/>
  <c r="C8" i="41"/>
  <c r="B8" i="41"/>
  <c r="F8" i="39"/>
  <c r="E8" i="39"/>
  <c r="D8" i="39"/>
  <c r="C8" i="39"/>
  <c r="B8" i="39"/>
  <c r="F8" i="38"/>
  <c r="E8" i="38"/>
  <c r="D8" i="38"/>
  <c r="C8" i="38"/>
  <c r="B8" i="38"/>
  <c r="F8" i="36"/>
  <c r="E8" i="36"/>
  <c r="D8" i="36"/>
  <c r="C8" i="36"/>
  <c r="B8" i="36"/>
  <c r="F8" i="35"/>
  <c r="E8" i="35"/>
  <c r="D8" i="35"/>
  <c r="C8" i="35"/>
  <c r="B8" i="35"/>
  <c r="F8" i="34"/>
  <c r="E8" i="34"/>
  <c r="D8" i="34"/>
  <c r="C8" i="34"/>
  <c r="E8" i="31"/>
  <c r="E12" i="43"/>
  <c r="D12" i="43"/>
  <c r="C12" i="43"/>
  <c r="B12" i="43"/>
  <c r="E7" i="37"/>
  <c r="D7" i="37"/>
  <c r="C7" i="37"/>
  <c r="B7" i="37"/>
  <c r="E12" i="50"/>
  <c r="D12" i="50"/>
  <c r="C12" i="50"/>
  <c r="B12" i="50"/>
  <c r="H3" i="44" l="1"/>
  <c r="H7" i="44" l="1"/>
  <c r="H19" i="44"/>
  <c r="G3" i="44"/>
  <c r="F4" i="44"/>
  <c r="J4" i="44"/>
  <c r="G4" i="44"/>
  <c r="H4" i="44"/>
  <c r="F9" i="44"/>
  <c r="J9" i="44"/>
  <c r="G9" i="44"/>
  <c r="H9" i="44"/>
  <c r="F5" i="44"/>
  <c r="J5" i="44"/>
  <c r="G5" i="44"/>
  <c r="H5" i="44"/>
  <c r="F8" i="44"/>
  <c r="J8" i="44"/>
  <c r="G8" i="44"/>
  <c r="H8" i="44"/>
  <c r="F6" i="44"/>
  <c r="J6" i="44"/>
  <c r="G6" i="44"/>
  <c r="H6" i="44"/>
  <c r="F7" i="44"/>
  <c r="J7" i="44"/>
  <c r="G7" i="44"/>
  <c r="H10" i="44"/>
  <c r="F10" i="44"/>
  <c r="J10" i="44"/>
  <c r="G10" i="44"/>
  <c r="H11" i="44"/>
  <c r="G11" i="44"/>
  <c r="J11" i="44"/>
  <c r="F11" i="44"/>
  <c r="G12" i="44"/>
  <c r="F12" i="44"/>
  <c r="H12" i="44"/>
  <c r="G13" i="44"/>
  <c r="J13" i="44"/>
  <c r="F13" i="44"/>
  <c r="H13" i="44"/>
  <c r="G14" i="44"/>
  <c r="J14" i="44"/>
  <c r="F14" i="44"/>
  <c r="H14" i="44"/>
  <c r="G15" i="44"/>
  <c r="J15" i="44"/>
  <c r="F15" i="44"/>
  <c r="H15" i="44"/>
  <c r="G16" i="44"/>
  <c r="J16" i="44"/>
  <c r="F16" i="44"/>
  <c r="H16" i="44"/>
  <c r="G20" i="44"/>
  <c r="J20" i="44"/>
  <c r="F20" i="44"/>
  <c r="H20" i="44"/>
  <c r="G18" i="44"/>
  <c r="J18" i="44"/>
  <c r="F18" i="44"/>
  <c r="F19" i="44"/>
  <c r="G17" i="44"/>
  <c r="J17" i="44"/>
  <c r="F17" i="44"/>
  <c r="H17" i="44"/>
  <c r="G19" i="44"/>
  <c r="J19" i="44"/>
  <c r="J21" i="44" l="1"/>
</calcChain>
</file>

<file path=xl/sharedStrings.xml><?xml version="1.0" encoding="utf-8"?>
<sst xmlns="http://schemas.openxmlformats.org/spreadsheetml/2006/main" count="289" uniqueCount="48">
  <si>
    <t>First-time Freshmen Retention by Major</t>
  </si>
  <si>
    <t>Major</t>
  </si>
  <si>
    <t>Overall Retention 2015-2022 Avg.</t>
  </si>
  <si>
    <t>Business Administration</t>
  </si>
  <si>
    <t>Biology</t>
  </si>
  <si>
    <t>Chemistry</t>
  </si>
  <si>
    <t>n/a</t>
  </si>
  <si>
    <t>Computer Information System</t>
  </si>
  <si>
    <t>Communication</t>
  </si>
  <si>
    <t>Computer Science</t>
  </si>
  <si>
    <t>Criminal Justice</t>
  </si>
  <si>
    <t>Education</t>
  </si>
  <si>
    <t>English</t>
  </si>
  <si>
    <t xml:space="preserve">Environmental Studies </t>
  </si>
  <si>
    <t>History</t>
  </si>
  <si>
    <t>Kinesiology</t>
  </si>
  <si>
    <t>Math</t>
  </si>
  <si>
    <t>Music</t>
  </si>
  <si>
    <t>Political Science</t>
  </si>
  <si>
    <t>Psychology</t>
  </si>
  <si>
    <t>Sociology</t>
  </si>
  <si>
    <t>Undecided/Unknown</t>
  </si>
  <si>
    <t>Total Population Avg</t>
  </si>
  <si>
    <t>Differences to Overall Fall Enrollment</t>
  </si>
  <si>
    <t>Differences to Total Trad. Fall-toFall Retention Rate</t>
  </si>
  <si>
    <t>Differences to Total Trad. FF Fall-toFall Retention Rate</t>
  </si>
  <si>
    <t>Differences to Completers</t>
  </si>
  <si>
    <t>Differences to Overall 6-Year Graduation Rate</t>
  </si>
  <si>
    <t>FF FA-to-FA Retention</t>
  </si>
  <si>
    <t>Overall FA-to-FA Retention</t>
  </si>
  <si>
    <t>6-Year Graduation Rate (Graduation Year)</t>
  </si>
  <si>
    <t>Overall FA Enrollment</t>
  </si>
  <si>
    <t xml:space="preserve">Number of Completers (ONLY Traditional) </t>
  </si>
  <si>
    <t>ENGLISH</t>
  </si>
  <si>
    <t>Environmental Studies</t>
  </si>
  <si>
    <t>6-Year Graduation Rate (Graduation Year) *</t>
  </si>
  <si>
    <t>*Environmental Studies program starts in 2014</t>
  </si>
  <si>
    <t>MATH</t>
  </si>
  <si>
    <t>MUSIC</t>
  </si>
  <si>
    <t>FF Retention 2019-2022 Avg.</t>
  </si>
  <si>
    <t xml:space="preserve">Overall Fall Enrollment  2019-2022 Avg. </t>
  </si>
  <si>
    <t>Number of Completers (Completion year) 2019-2022 Avg.</t>
  </si>
  <si>
    <t>Overall Fall-to-Fall Retention  2019-2022 Avg.</t>
  </si>
  <si>
    <t>First-time Freshman Fall-to-Fall Retention 2019-2022 Avg.</t>
  </si>
  <si>
    <t>6-Year Graduation Rate (Graduation Year)  2019-2022 Avg.</t>
  </si>
  <si>
    <t>Overall Fall Enrollment 2019-2022 Avg.</t>
  </si>
  <si>
    <t>Fall-to-Fall Retention 2019-2022 Avg.</t>
  </si>
  <si>
    <t>Number of Completers (ONLY Traditional) 2019-2019 Avg.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</si>
</sst>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9" fontId="0" fillId="0" borderId="1" xfId="0" applyNumberFormat="1" applyBorder="1" applyAlignment="1">
      <alignment horizontal="center"/>
    </xf>
    <xf numFmtId="9" fontId="0" fillId="0" borderId="1" xfId="1" applyFont="1" applyBorder="1" applyAlignment="1">
      <alignment horizontal="center"/>
    </xf>
    <xf numFmtId="9" fontId="0" fillId="0" borderId="1" xfId="1" applyFont="1" applyFill="1" applyBorder="1" applyAlignment="1">
      <alignment horizontal="center"/>
    </xf>
    <xf numFmtId="9" fontId="0" fillId="0" borderId="1" xfId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1" fontId="2" fillId="0" borderId="1" xfId="0" applyNumberFormat="1" applyFont="1" applyBorder="1" applyAlignment="1">
      <alignment horizontal="left"/>
    </xf>
    <xf numFmtId="9" fontId="1" fillId="0" borderId="1" xfId="1" applyFont="1" applyFill="1" applyBorder="1" applyAlignment="1">
      <alignment horizontal="center"/>
    </xf>
    <xf numFmtId="9" fontId="7" fillId="0" borderId="1" xfId="1" applyFont="1" applyFill="1" applyBorder="1" applyAlignment="1">
      <alignment horizontal="center" wrapText="1"/>
    </xf>
    <xf numFmtId="9" fontId="7" fillId="0" borderId="1" xfId="1" applyFont="1" applyFill="1" applyBorder="1" applyAlignment="1">
      <alignment horizontal="center"/>
    </xf>
    <xf numFmtId="9" fontId="7" fillId="0" borderId="1" xfId="0" applyNumberFormat="1" applyFon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2" fillId="0" borderId="3" xfId="0" applyFont="1" applyBorder="1"/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left" vertical="center"/>
    </xf>
    <xf numFmtId="0" fontId="9" fillId="0" borderId="0" xfId="0" applyFont="1"/>
    <xf numFmtId="9" fontId="0" fillId="0" borderId="0" xfId="0" applyNumberFormat="1"/>
    <xf numFmtId="0" fontId="0" fillId="0" borderId="0" xfId="0" applyAlignment="1">
      <alignment wrapText="1"/>
    </xf>
    <xf numFmtId="9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3" fontId="0" fillId="0" borderId="0" xfId="0" applyNumberFormat="1" applyAlignment="1">
      <alignment horizontal="left"/>
    </xf>
    <xf numFmtId="1" fontId="2" fillId="0" borderId="0" xfId="0" applyNumberFormat="1" applyFont="1" applyAlignment="1">
      <alignment horizontal="left"/>
    </xf>
    <xf numFmtId="9" fontId="0" fillId="0" borderId="0" xfId="0" applyNumberFormat="1" applyAlignment="1">
      <alignment horizontal="center"/>
    </xf>
    <xf numFmtId="9" fontId="0" fillId="0" borderId="1" xfId="0" applyNumberFormat="1" applyBorder="1"/>
    <xf numFmtId="1" fontId="0" fillId="0" borderId="1" xfId="0" applyNumberFormat="1" applyBorder="1"/>
    <xf numFmtId="0" fontId="0" fillId="0" borderId="1" xfId="0" applyBorder="1"/>
    <xf numFmtId="3" fontId="0" fillId="0" borderId="1" xfId="0" applyNumberFormat="1" applyBorder="1"/>
    <xf numFmtId="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9" fontId="0" fillId="0" borderId="1" xfId="0" applyNumberForma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left" vertical="center" wrapText="1"/>
    </xf>
    <xf numFmtId="1" fontId="2" fillId="3" borderId="1" xfId="0" applyNumberFormat="1" applyFont="1" applyFill="1" applyBorder="1" applyAlignment="1">
      <alignment vertical="center" wrapText="1"/>
    </xf>
    <xf numFmtId="1" fontId="0" fillId="0" borderId="1" xfId="0" applyNumberFormat="1" applyBorder="1" applyAlignment="1">
      <alignment horizontal="right"/>
    </xf>
    <xf numFmtId="0" fontId="2" fillId="3" borderId="1" xfId="0" applyFont="1" applyFill="1" applyBorder="1" applyAlignment="1">
      <alignment vertical="center"/>
    </xf>
    <xf numFmtId="1" fontId="0" fillId="3" borderId="1" xfId="0" applyNumberFormat="1" applyFill="1" applyBorder="1" applyAlignment="1">
      <alignment horizontal="right"/>
    </xf>
    <xf numFmtId="1" fontId="2" fillId="3" borderId="1" xfId="0" applyNumberFormat="1" applyFont="1" applyFill="1" applyBorder="1"/>
    <xf numFmtId="9" fontId="0" fillId="3" borderId="1" xfId="0" applyNumberFormat="1" applyFill="1" applyBorder="1" applyAlignment="1">
      <alignment horizontal="right"/>
    </xf>
    <xf numFmtId="9" fontId="2" fillId="3" borderId="1" xfId="0" applyNumberFormat="1" applyFont="1" applyFill="1" applyBorder="1"/>
    <xf numFmtId="9" fontId="0" fillId="3" borderId="1" xfId="0" applyNumberFormat="1" applyFill="1" applyBorder="1"/>
    <xf numFmtId="1" fontId="2" fillId="3" borderId="1" xfId="0" applyNumberFormat="1" applyFont="1" applyFill="1" applyBorder="1" applyAlignment="1">
      <alignment horizontal="right"/>
    </xf>
    <xf numFmtId="1" fontId="0" fillId="5" borderId="1" xfId="0" applyNumberFormat="1" applyFill="1" applyBorder="1" applyAlignment="1">
      <alignment horizontal="right"/>
    </xf>
    <xf numFmtId="0" fontId="11" fillId="0" borderId="1" xfId="0" applyFont="1" applyBorder="1" applyAlignment="1">
      <alignment vertical="center"/>
    </xf>
    <xf numFmtId="0" fontId="10" fillId="0" borderId="1" xfId="0" applyFont="1" applyBorder="1"/>
    <xf numFmtId="1" fontId="0" fillId="0" borderId="0" xfId="0" applyNumberFormat="1" applyAlignment="1">
      <alignment horizontal="center"/>
    </xf>
    <xf numFmtId="1" fontId="0" fillId="0" borderId="0" xfId="0" applyNumberFormat="1"/>
    <xf numFmtId="9" fontId="2" fillId="7" borderId="1" xfId="0" applyNumberFormat="1" applyFont="1" applyFill="1" applyBorder="1"/>
    <xf numFmtId="1" fontId="8" fillId="7" borderId="1" xfId="0" applyNumberFormat="1" applyFont="1" applyFill="1" applyBorder="1"/>
    <xf numFmtId="1" fontId="2" fillId="7" borderId="1" xfId="0" applyNumberFormat="1" applyFont="1" applyFill="1" applyBorder="1"/>
    <xf numFmtId="164" fontId="8" fillId="7" borderId="1" xfId="0" applyNumberFormat="1" applyFont="1" applyFill="1" applyBorder="1"/>
    <xf numFmtId="0" fontId="9" fillId="0" borderId="1" xfId="0" applyFont="1" applyBorder="1" applyAlignment="1">
      <alignment horizontal="center"/>
    </xf>
    <xf numFmtId="1" fontId="12" fillId="0" borderId="1" xfId="0" applyNumberFormat="1" applyFont="1" applyBorder="1" applyAlignment="1">
      <alignment horizontal="left"/>
    </xf>
    <xf numFmtId="9" fontId="9" fillId="0" borderId="1" xfId="1" applyFont="1" applyFill="1" applyBorder="1" applyAlignment="1">
      <alignment horizontal="center" vertical="center"/>
    </xf>
    <xf numFmtId="9" fontId="9" fillId="0" borderId="1" xfId="1" applyFont="1" applyFill="1" applyBorder="1" applyAlignment="1">
      <alignment horizontal="center"/>
    </xf>
    <xf numFmtId="9" fontId="9" fillId="0" borderId="1" xfId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/>
    </xf>
    <xf numFmtId="9" fontId="9" fillId="0" borderId="1" xfId="1" applyFont="1" applyFill="1" applyBorder="1" applyAlignment="1">
      <alignment horizontal="center" wrapText="1"/>
    </xf>
    <xf numFmtId="0" fontId="5" fillId="3" borderId="0" xfId="0" applyFont="1" applyFill="1" applyAlignment="1">
      <alignment horizontal="center"/>
    </xf>
    <xf numFmtId="0" fontId="2" fillId="6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1" defaultTableStyle="TableStyleMedium2" defaultPivotStyle="PivotStyleLight16">
    <tableStyle name="Invisible" pivot="0" table="0" count="0" xr9:uid="{9F20D632-A8C3-413A-910D-E4E93ED9D84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microsoft.com/office/2017/10/relationships/person" Target="persons/person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'Comparison_Overall Fall Enrollm'!$B$1</c:f>
              <c:strCache>
                <c:ptCount val="1"/>
                <c:pt idx="0">
                  <c:v>Differences to Overall Fall Enrollment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'Comparison_Overall Fall Enrollm'!$A$2:$A$20</c:f>
              <c:strCache>
                <c:ptCount val="19"/>
                <c:pt idx="0">
                  <c:v>Environmental Studies </c:v>
                </c:pt>
                <c:pt idx="1">
                  <c:v>History</c:v>
                </c:pt>
                <c:pt idx="2">
                  <c:v>Chemistry</c:v>
                </c:pt>
                <c:pt idx="3">
                  <c:v>English</c:v>
                </c:pt>
                <c:pt idx="4">
                  <c:v>Computer Information System</c:v>
                </c:pt>
                <c:pt idx="5">
                  <c:v>Political Science</c:v>
                </c:pt>
                <c:pt idx="6">
                  <c:v>Sociology</c:v>
                </c:pt>
                <c:pt idx="7">
                  <c:v>Math</c:v>
                </c:pt>
                <c:pt idx="8">
                  <c:v>Undecided/Unknown</c:v>
                </c:pt>
                <c:pt idx="9">
                  <c:v>Music</c:v>
                </c:pt>
                <c:pt idx="10">
                  <c:v>Communication</c:v>
                </c:pt>
                <c:pt idx="11">
                  <c:v>Total Population Avg</c:v>
                </c:pt>
                <c:pt idx="12">
                  <c:v>Computer Science</c:v>
                </c:pt>
                <c:pt idx="13">
                  <c:v>Education</c:v>
                </c:pt>
                <c:pt idx="14">
                  <c:v>Criminal Justice</c:v>
                </c:pt>
                <c:pt idx="15">
                  <c:v>Biology</c:v>
                </c:pt>
                <c:pt idx="16">
                  <c:v>Psychology</c:v>
                </c:pt>
                <c:pt idx="17">
                  <c:v>Kinesiology</c:v>
                </c:pt>
                <c:pt idx="18">
                  <c:v>Business Administration</c:v>
                </c:pt>
              </c:strCache>
            </c:strRef>
          </c:cat>
          <c:val>
            <c:numRef>
              <c:f>'Comparison_Overall Fall Enrollm'!$B$2:$B$20</c:f>
              <c:numCache>
                <c:formatCode>0</c:formatCode>
                <c:ptCount val="19"/>
                <c:pt idx="0">
                  <c:v>-39</c:v>
                </c:pt>
                <c:pt idx="1">
                  <c:v>-34</c:v>
                </c:pt>
                <c:pt idx="2">
                  <c:v>-34</c:v>
                </c:pt>
                <c:pt idx="3">
                  <c:v>-32.4</c:v>
                </c:pt>
                <c:pt idx="4">
                  <c:v>-32</c:v>
                </c:pt>
                <c:pt idx="5">
                  <c:v>-31</c:v>
                </c:pt>
                <c:pt idx="6">
                  <c:v>-26</c:v>
                </c:pt>
                <c:pt idx="7">
                  <c:v>-24</c:v>
                </c:pt>
                <c:pt idx="8">
                  <c:v>-20</c:v>
                </c:pt>
                <c:pt idx="9">
                  <c:v>-14</c:v>
                </c:pt>
                <c:pt idx="10">
                  <c:v>-13</c:v>
                </c:pt>
                <c:pt idx="11">
                  <c:v>0</c:v>
                </c:pt>
                <c:pt idx="12">
                  <c:v>1</c:v>
                </c:pt>
                <c:pt idx="13">
                  <c:v>12</c:v>
                </c:pt>
                <c:pt idx="14">
                  <c:v>19</c:v>
                </c:pt>
                <c:pt idx="15">
                  <c:v>31</c:v>
                </c:pt>
                <c:pt idx="16">
                  <c:v>41</c:v>
                </c:pt>
                <c:pt idx="17">
                  <c:v>96</c:v>
                </c:pt>
                <c:pt idx="18">
                  <c:v>106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ED7D31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0-7FBA-47B4-965B-3943515575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76915567"/>
        <c:axId val="1176916815"/>
      </c:barChart>
      <c:catAx>
        <c:axId val="1176915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6916815"/>
        <c:crosses val="autoZero"/>
        <c:auto val="1"/>
        <c:lblAlgn val="ctr"/>
        <c:lblOffset val="100"/>
        <c:noMultiLvlLbl val="0"/>
      </c:catAx>
      <c:valAx>
        <c:axId val="11769168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69155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863158354871677E-2"/>
          <c:y val="2.6043400676341765E-2"/>
          <c:w val="0.92310019726220804"/>
          <c:h val="0.77368739367167061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Major_COMM!$E$2</c:f>
              <c:strCache>
                <c:ptCount val="1"/>
                <c:pt idx="0">
                  <c:v>Overall FA Enrollment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.1041718864896488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E9-47E0-AD1D-70D12718D5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Major_COMM!$A$3:$A$6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Major_COMM!$E$3:$E$6</c:f>
              <c:numCache>
                <c:formatCode>General</c:formatCode>
                <c:ptCount val="4"/>
                <c:pt idx="0">
                  <c:v>44</c:v>
                </c:pt>
                <c:pt idx="1">
                  <c:v>33</c:v>
                </c:pt>
                <c:pt idx="2">
                  <c:v>20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F5-4846-AD33-865B6D892031}"/>
            </c:ext>
          </c:extLst>
        </c:ser>
        <c:ser>
          <c:idx val="4"/>
          <c:order val="4"/>
          <c:tx>
            <c:strRef>
              <c:f>Major_COMM!$F$2</c:f>
              <c:strCache>
                <c:ptCount val="1"/>
                <c:pt idx="0">
                  <c:v>Number of Completers (ONLY Traditional) </c:v>
                </c:pt>
              </c:strCache>
            </c:strRef>
          </c:tx>
          <c:spPr>
            <a:solidFill>
              <a:schemeClr val="accent5"/>
            </a:solidFill>
            <a:ln w="28575">
              <a:solidFill>
                <a:srgbClr val="FF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Major_COMM!$A$3:$A$6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Major_COMM!$F$3:$F$6</c:f>
              <c:numCache>
                <c:formatCode>General</c:formatCode>
                <c:ptCount val="4"/>
                <c:pt idx="0">
                  <c:v>11</c:v>
                </c:pt>
                <c:pt idx="1">
                  <c:v>8</c:v>
                </c:pt>
                <c:pt idx="2">
                  <c:v>4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4F2-47B8-B3BD-7762379B1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914511"/>
        <c:axId val="473907439"/>
      </c:barChart>
      <c:lineChart>
        <c:grouping val="standard"/>
        <c:varyColors val="0"/>
        <c:ser>
          <c:idx val="0"/>
          <c:order val="0"/>
          <c:tx>
            <c:strRef>
              <c:f>Major_COMM!$B$2</c:f>
              <c:strCache>
                <c:ptCount val="1"/>
                <c:pt idx="0">
                  <c:v>FF FA-to-FA Retention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2540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Major_COMM!$A$3:$A$6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Major_COMM!$B$3:$B$6</c:f>
              <c:numCache>
                <c:formatCode>0%</c:formatCode>
                <c:ptCount val="4"/>
                <c:pt idx="0">
                  <c:v>0.5</c:v>
                </c:pt>
                <c:pt idx="1">
                  <c:v>1</c:v>
                </c:pt>
                <c:pt idx="2">
                  <c:v>0.67</c:v>
                </c:pt>
                <c:pt idx="3">
                  <c:v>0.78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F5-4846-AD33-865B6D892031}"/>
            </c:ext>
          </c:extLst>
        </c:ser>
        <c:ser>
          <c:idx val="1"/>
          <c:order val="1"/>
          <c:tx>
            <c:strRef>
              <c:f>Major_COMM!$C$2</c:f>
              <c:strCache>
                <c:ptCount val="1"/>
                <c:pt idx="0">
                  <c:v>Overall FA-to-FA Retention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Major_COMM!$A$3:$A$6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Major_COMM!$C$3:$C$6</c:f>
              <c:numCache>
                <c:formatCode>0%</c:formatCode>
                <c:ptCount val="4"/>
                <c:pt idx="0">
                  <c:v>0.75</c:v>
                </c:pt>
                <c:pt idx="1">
                  <c:v>0.72727272727272729</c:v>
                </c:pt>
                <c:pt idx="2">
                  <c:v>0.71</c:v>
                </c:pt>
                <c:pt idx="3">
                  <c:v>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EF5-4846-AD33-865B6D892031}"/>
            </c:ext>
          </c:extLst>
        </c:ser>
        <c:ser>
          <c:idx val="2"/>
          <c:order val="2"/>
          <c:tx>
            <c:strRef>
              <c:f>Major_COMM!$D$2</c:f>
              <c:strCache>
                <c:ptCount val="1"/>
                <c:pt idx="0">
                  <c:v>6-Year Graduation Rate (Graduation Year)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304909560723525E-2"/>
                  <c:y val="-4.3346912924227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3E9-47E0-AD1D-70D12718D5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Major_COMM!$A$3:$A$6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Major_COMM!$D$3:$D$6</c:f>
              <c:numCache>
                <c:formatCode>0%</c:formatCode>
                <c:ptCount val="4"/>
                <c:pt idx="0">
                  <c:v>0.3</c:v>
                </c:pt>
                <c:pt idx="1">
                  <c:v>0</c:v>
                </c:pt>
                <c:pt idx="2">
                  <c:v>0.35</c:v>
                </c:pt>
                <c:pt idx="3">
                  <c:v>0.33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EF5-4846-AD33-865B6D892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336799"/>
        <c:axId val="1446328895"/>
      </c:lineChart>
      <c:catAx>
        <c:axId val="1446336799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6328895"/>
        <c:crosses val="autoZero"/>
        <c:auto val="1"/>
        <c:lblAlgn val="ctr"/>
        <c:lblOffset val="100"/>
        <c:noMultiLvlLbl val="0"/>
      </c:catAx>
      <c:valAx>
        <c:axId val="1446328895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6336799"/>
        <c:crosses val="autoZero"/>
        <c:crossBetween val="between"/>
      </c:valAx>
      <c:valAx>
        <c:axId val="473907439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914511"/>
        <c:crosses val="max"/>
        <c:crossBetween val="between"/>
      </c:valAx>
      <c:catAx>
        <c:axId val="473914511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47390743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ayout>
        <c:manualLayout>
          <c:xMode val="edge"/>
          <c:yMode val="edge"/>
          <c:x val="2.8147297814392149E-2"/>
          <c:y val="0.86051636572369816"/>
          <c:w val="0.95820566093931003"/>
          <c:h val="0.126805345845240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Major_CH!$E$2</c:f>
              <c:strCache>
                <c:ptCount val="1"/>
                <c:pt idx="0">
                  <c:v>Overall FA Enrollment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Major_CH!$A$3:$A$6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Major_CH!$E$3:$E$6</c:f>
              <c:numCache>
                <c:formatCode>General</c:formatCode>
                <c:ptCount val="4"/>
                <c:pt idx="0">
                  <c:v>15</c:v>
                </c:pt>
                <c:pt idx="1">
                  <c:v>9</c:v>
                </c:pt>
                <c:pt idx="2">
                  <c:v>5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85-4DEF-A777-483A695331C9}"/>
            </c:ext>
          </c:extLst>
        </c:ser>
        <c:ser>
          <c:idx val="4"/>
          <c:order val="4"/>
          <c:tx>
            <c:strRef>
              <c:f>Major_CH!$F$2</c:f>
              <c:strCache>
                <c:ptCount val="1"/>
                <c:pt idx="0">
                  <c:v>Number of Completers (ONLY Traditional) </c:v>
                </c:pt>
              </c:strCache>
            </c:strRef>
          </c:tx>
          <c:spPr>
            <a:solidFill>
              <a:schemeClr val="accent5"/>
            </a:solidFill>
            <a:ln w="28575">
              <a:solidFill>
                <a:srgbClr val="FF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Major_CH!$A$3:$A$6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Major_CH!$F$3:$F$6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856-443D-A735-AE65BCB83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914511"/>
        <c:axId val="473907439"/>
      </c:barChart>
      <c:lineChart>
        <c:grouping val="standard"/>
        <c:varyColors val="0"/>
        <c:ser>
          <c:idx val="0"/>
          <c:order val="0"/>
          <c:tx>
            <c:strRef>
              <c:f>Major_CH!$B$2</c:f>
              <c:strCache>
                <c:ptCount val="1"/>
                <c:pt idx="0">
                  <c:v>FF FA-to-FA Retention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Major_CH!$A$3:$A$6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Major_CH!$B$3:$B$6</c:f>
              <c:numCache>
                <c:formatCode>0%</c:formatCode>
                <c:ptCount val="4"/>
                <c:pt idx="0">
                  <c:v>0.33333333333333331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85-4DEF-A777-483A695331C9}"/>
            </c:ext>
          </c:extLst>
        </c:ser>
        <c:ser>
          <c:idx val="1"/>
          <c:order val="1"/>
          <c:tx>
            <c:strRef>
              <c:f>Major_CH!$C$2</c:f>
              <c:strCache>
                <c:ptCount val="1"/>
                <c:pt idx="0">
                  <c:v>Overall FA-to-FA Retention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Major_CH!$A$3:$A$6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Major_CH!$C$3:$C$6</c:f>
              <c:numCache>
                <c:formatCode>0%</c:formatCode>
                <c:ptCount val="4"/>
                <c:pt idx="0">
                  <c:v>0.77777777777777779</c:v>
                </c:pt>
                <c:pt idx="1">
                  <c:v>0.75</c:v>
                </c:pt>
                <c:pt idx="2">
                  <c:v>0.6</c:v>
                </c:pt>
                <c:pt idx="3">
                  <c:v>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85-4DEF-A777-483A695331C9}"/>
            </c:ext>
          </c:extLst>
        </c:ser>
        <c:ser>
          <c:idx val="2"/>
          <c:order val="2"/>
          <c:tx>
            <c:strRef>
              <c:f>Major_CH!$D$2</c:f>
              <c:strCache>
                <c:ptCount val="1"/>
                <c:pt idx="0">
                  <c:v>6-Year Graduation Rate (Graduation Year)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Major_CH!$A$3:$A$6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Major_CH!$D$3:$D$6</c:f>
              <c:numCache>
                <c:formatCode>0%</c:formatCode>
                <c:ptCount val="4"/>
                <c:pt idx="0">
                  <c:v>0.5</c:v>
                </c:pt>
                <c:pt idx="1">
                  <c:v>0.75</c:v>
                </c:pt>
                <c:pt idx="2">
                  <c:v>0</c:v>
                </c:pt>
                <c:pt idx="3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85-4DEF-A777-483A69533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336799"/>
        <c:axId val="1446328895"/>
      </c:lineChart>
      <c:catAx>
        <c:axId val="1446336799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6328895"/>
        <c:crosses val="autoZero"/>
        <c:auto val="1"/>
        <c:lblAlgn val="ctr"/>
        <c:lblOffset val="100"/>
        <c:noMultiLvlLbl val="0"/>
      </c:catAx>
      <c:valAx>
        <c:axId val="1446328895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6336799"/>
        <c:crosses val="autoZero"/>
        <c:crossBetween val="between"/>
      </c:valAx>
      <c:valAx>
        <c:axId val="473907439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914511"/>
        <c:crosses val="max"/>
        <c:crossBetween val="between"/>
      </c:valAx>
      <c:catAx>
        <c:axId val="473914511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47390743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Major_CIS!$E$2</c:f>
              <c:strCache>
                <c:ptCount val="1"/>
                <c:pt idx="0">
                  <c:v>Overall FA Enrollment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.1041718864896488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A8-498F-B28A-C58E9AAC43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Major_CIS!$A$3:$A$6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Major_CIS!$E$3:$E$6</c:f>
              <c:numCache>
                <c:formatCode>General</c:formatCode>
                <c:ptCount val="4"/>
                <c:pt idx="0">
                  <c:v>12</c:v>
                </c:pt>
                <c:pt idx="1">
                  <c:v>10</c:v>
                </c:pt>
                <c:pt idx="2">
                  <c:v>9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E8-4405-B3A5-0015AE2CE969}"/>
            </c:ext>
          </c:extLst>
        </c:ser>
        <c:ser>
          <c:idx val="4"/>
          <c:order val="4"/>
          <c:tx>
            <c:strRef>
              <c:f>Major_CIS!$F$2</c:f>
              <c:strCache>
                <c:ptCount val="1"/>
                <c:pt idx="0">
                  <c:v>Number of Completers (ONLY Traditional) </c:v>
                </c:pt>
              </c:strCache>
            </c:strRef>
          </c:tx>
          <c:spPr>
            <a:solidFill>
              <a:schemeClr val="accent5"/>
            </a:solidFill>
            <a:ln w="28575">
              <a:solidFill>
                <a:srgbClr val="FF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Major_CIS!$A$3:$A$6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Major_CIS!$F$3:$F$6</c:f>
              <c:numCache>
                <c:formatCode>General</c:formatCode>
                <c:ptCount val="4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E3A-4B3F-AB2B-08719D84B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914511"/>
        <c:axId val="473907439"/>
      </c:barChart>
      <c:lineChart>
        <c:grouping val="standard"/>
        <c:varyColors val="0"/>
        <c:ser>
          <c:idx val="0"/>
          <c:order val="0"/>
          <c:tx>
            <c:strRef>
              <c:f>Major_CIS!$B$2</c:f>
              <c:strCache>
                <c:ptCount val="1"/>
                <c:pt idx="0">
                  <c:v>FF FA-to-FA Retention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Major_CIS!$A$3:$A$6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Major_CIS!$B$3:$B$6</c:f>
              <c:numCache>
                <c:formatCode>0%</c:formatCode>
                <c:ptCount val="4"/>
                <c:pt idx="0">
                  <c:v>0.5</c:v>
                </c:pt>
                <c:pt idx="1">
                  <c:v>1</c:v>
                </c:pt>
                <c:pt idx="2">
                  <c:v>1</c:v>
                </c:pt>
                <c:pt idx="3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E8-4405-B3A5-0015AE2CE969}"/>
            </c:ext>
          </c:extLst>
        </c:ser>
        <c:ser>
          <c:idx val="1"/>
          <c:order val="1"/>
          <c:tx>
            <c:strRef>
              <c:f>Major_CIS!$C$2</c:f>
              <c:strCache>
                <c:ptCount val="1"/>
                <c:pt idx="0">
                  <c:v>Overall FA-to-FA Retention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Major_CIS!$A$3:$A$6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Major_CIS!$C$3:$C$6</c:f>
              <c:numCache>
                <c:formatCode>0%</c:formatCode>
                <c:ptCount val="4"/>
                <c:pt idx="0">
                  <c:v>0.83333333333333337</c:v>
                </c:pt>
                <c:pt idx="1">
                  <c:v>0.8571428571428571</c:v>
                </c:pt>
                <c:pt idx="2">
                  <c:v>0.67</c:v>
                </c:pt>
                <c:pt idx="3">
                  <c:v>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E8-4405-B3A5-0015AE2CE969}"/>
            </c:ext>
          </c:extLst>
        </c:ser>
        <c:ser>
          <c:idx val="2"/>
          <c:order val="2"/>
          <c:tx>
            <c:strRef>
              <c:f>Major_CIS!$D$2</c:f>
              <c:strCache>
                <c:ptCount val="1"/>
                <c:pt idx="0">
                  <c:v>6-Year Graduation Rate (Graduation Year)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Major_CIS!$A$3:$A$6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Major_CIS!$D$3:$D$6</c:f>
              <c:numCache>
                <c:formatCode>0%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0.65</c:v>
                </c:pt>
                <c:pt idx="3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0E8-4405-B3A5-0015AE2CE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336799"/>
        <c:axId val="1446328895"/>
      </c:lineChart>
      <c:catAx>
        <c:axId val="1446336799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6328895"/>
        <c:crosses val="autoZero"/>
        <c:auto val="1"/>
        <c:lblAlgn val="ctr"/>
        <c:lblOffset val="100"/>
        <c:noMultiLvlLbl val="0"/>
      </c:catAx>
      <c:valAx>
        <c:axId val="1446328895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6336799"/>
        <c:crosses val="autoZero"/>
        <c:crossBetween val="between"/>
      </c:valAx>
      <c:valAx>
        <c:axId val="473907439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914511"/>
        <c:crosses val="max"/>
        <c:crossBetween val="between"/>
      </c:valAx>
      <c:catAx>
        <c:axId val="473914511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47390743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Major_CS!$E$2</c:f>
              <c:strCache>
                <c:ptCount val="1"/>
                <c:pt idx="0">
                  <c:v>Overall FA Enrollment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.1041718864896488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6E-4A9B-9FA0-30C302D5D9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Major_CS!$A$3:$A$6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Major_CS!$E$3:$E$6</c:f>
              <c:numCache>
                <c:formatCode>General</c:formatCode>
                <c:ptCount val="4"/>
                <c:pt idx="0">
                  <c:v>35</c:v>
                </c:pt>
                <c:pt idx="1">
                  <c:v>40</c:v>
                </c:pt>
                <c:pt idx="2">
                  <c:v>42</c:v>
                </c:pt>
                <c:pt idx="3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D9-43D2-9C24-54837E9D14EC}"/>
            </c:ext>
          </c:extLst>
        </c:ser>
        <c:ser>
          <c:idx val="4"/>
          <c:order val="4"/>
          <c:tx>
            <c:strRef>
              <c:f>Major_CS!$F$2</c:f>
              <c:strCache>
                <c:ptCount val="1"/>
                <c:pt idx="0">
                  <c:v>Number of Completers (ONLY Traditional) </c:v>
                </c:pt>
              </c:strCache>
            </c:strRef>
          </c:tx>
          <c:spPr>
            <a:solidFill>
              <a:schemeClr val="accent5"/>
            </a:solidFill>
            <a:ln w="28575">
              <a:solidFill>
                <a:srgbClr val="FF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Major_CS!$A$3:$A$6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Major_CS!$F$3:$F$6</c:f>
              <c:numCache>
                <c:formatCode>General</c:formatCode>
                <c:ptCount val="4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DA9-4BA0-B682-295633582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914511"/>
        <c:axId val="473907439"/>
      </c:barChart>
      <c:lineChart>
        <c:grouping val="standard"/>
        <c:varyColors val="0"/>
        <c:ser>
          <c:idx val="0"/>
          <c:order val="0"/>
          <c:tx>
            <c:strRef>
              <c:f>Major_CS!$B$2</c:f>
              <c:strCache>
                <c:ptCount val="1"/>
                <c:pt idx="0">
                  <c:v>FF FA-to-FA Retention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Major_CS!$A$3:$A$6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Major_CS!$B$3:$B$6</c:f>
              <c:numCache>
                <c:formatCode>0%</c:formatCode>
                <c:ptCount val="4"/>
                <c:pt idx="0">
                  <c:v>0.67</c:v>
                </c:pt>
                <c:pt idx="1">
                  <c:v>0.8571428571428571</c:v>
                </c:pt>
                <c:pt idx="2">
                  <c:v>0.71</c:v>
                </c:pt>
                <c:pt idx="3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D9-43D2-9C24-54837E9D14EC}"/>
            </c:ext>
          </c:extLst>
        </c:ser>
        <c:ser>
          <c:idx val="1"/>
          <c:order val="1"/>
          <c:tx>
            <c:strRef>
              <c:f>Major_CS!$C$2</c:f>
              <c:strCache>
                <c:ptCount val="1"/>
                <c:pt idx="0">
                  <c:v>Overall FA-to-FA Retention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Major_CS!$A$3:$A$6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Major_CS!$C$3:$C$6</c:f>
              <c:numCache>
                <c:formatCode>0%</c:formatCode>
                <c:ptCount val="4"/>
                <c:pt idx="0">
                  <c:v>0.72727272727272729</c:v>
                </c:pt>
                <c:pt idx="1">
                  <c:v>0.5</c:v>
                </c:pt>
                <c:pt idx="2">
                  <c:v>0.79</c:v>
                </c:pt>
                <c:pt idx="3">
                  <c:v>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D9-43D2-9C24-54837E9D14EC}"/>
            </c:ext>
          </c:extLst>
        </c:ser>
        <c:ser>
          <c:idx val="2"/>
          <c:order val="2"/>
          <c:tx>
            <c:strRef>
              <c:f>Major_CS!$D$2</c:f>
              <c:strCache>
                <c:ptCount val="1"/>
                <c:pt idx="0">
                  <c:v>6-Year Graduation Rate (Graduation Year)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304909560723525E-2"/>
                  <c:y val="-4.3346912924227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46E-4A9B-9FA0-30C302D5D9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Major_CS!$A$3:$A$6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Major_CS!$D$3:$D$6</c:f>
              <c:numCache>
                <c:formatCode>0%</c:formatCode>
                <c:ptCount val="4"/>
                <c:pt idx="0">
                  <c:v>0</c:v>
                </c:pt>
                <c:pt idx="1">
                  <c:v>0.38</c:v>
                </c:pt>
                <c:pt idx="2">
                  <c:v>0.37</c:v>
                </c:pt>
                <c:pt idx="3">
                  <c:v>0.38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D9-43D2-9C24-54837E9D1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336799"/>
        <c:axId val="1446328895"/>
      </c:lineChart>
      <c:catAx>
        <c:axId val="1446336799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6328895"/>
        <c:crosses val="autoZero"/>
        <c:auto val="1"/>
        <c:lblAlgn val="ctr"/>
        <c:lblOffset val="100"/>
        <c:noMultiLvlLbl val="0"/>
      </c:catAx>
      <c:valAx>
        <c:axId val="1446328895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6336799"/>
        <c:crosses val="autoZero"/>
        <c:crossBetween val="between"/>
      </c:valAx>
      <c:valAx>
        <c:axId val="473907439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914511"/>
        <c:crosses val="max"/>
        <c:crossBetween val="between"/>
      </c:valAx>
      <c:catAx>
        <c:axId val="473914511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47390743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Major_CJP!$E$2</c:f>
              <c:strCache>
                <c:ptCount val="1"/>
                <c:pt idx="0">
                  <c:v>Overall FA Enrollment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Major_CJP!$A$3:$A$6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Major_CJP!$E$3:$E$6</c:f>
              <c:numCache>
                <c:formatCode>General</c:formatCode>
                <c:ptCount val="4"/>
                <c:pt idx="0">
                  <c:v>53</c:v>
                </c:pt>
                <c:pt idx="1">
                  <c:v>64</c:v>
                </c:pt>
                <c:pt idx="2">
                  <c:v>61</c:v>
                </c:pt>
                <c:pt idx="3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1D-4DE9-B0BA-DA557007145A}"/>
            </c:ext>
          </c:extLst>
        </c:ser>
        <c:ser>
          <c:idx val="4"/>
          <c:order val="4"/>
          <c:tx>
            <c:strRef>
              <c:f>Major_CJP!$F$2</c:f>
              <c:strCache>
                <c:ptCount val="1"/>
                <c:pt idx="0">
                  <c:v>Number of Completers (ONLY Traditional) </c:v>
                </c:pt>
              </c:strCache>
            </c:strRef>
          </c:tx>
          <c:spPr>
            <a:solidFill>
              <a:schemeClr val="accent5"/>
            </a:solidFill>
            <a:ln w="28575">
              <a:solidFill>
                <a:srgbClr val="FF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Major_CJP!$A$3:$A$6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Major_CJP!$F$3:$F$6</c:f>
              <c:numCache>
                <c:formatCode>General</c:formatCode>
                <c:ptCount val="4"/>
                <c:pt idx="0">
                  <c:v>4</c:v>
                </c:pt>
                <c:pt idx="1">
                  <c:v>3</c:v>
                </c:pt>
                <c:pt idx="2">
                  <c:v>15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F6A-4699-999F-D9FE31CF2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914511"/>
        <c:axId val="473907439"/>
      </c:barChart>
      <c:lineChart>
        <c:grouping val="standard"/>
        <c:varyColors val="0"/>
        <c:ser>
          <c:idx val="0"/>
          <c:order val="0"/>
          <c:tx>
            <c:strRef>
              <c:f>Major_CJP!$B$2</c:f>
              <c:strCache>
                <c:ptCount val="1"/>
                <c:pt idx="0">
                  <c:v>FF FA-to-FA Retention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Major_CJP!$A$3:$A$6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Major_CJP!$B$3:$B$6</c:f>
              <c:numCache>
                <c:formatCode>0%</c:formatCode>
                <c:ptCount val="4"/>
                <c:pt idx="0">
                  <c:v>0.54</c:v>
                </c:pt>
                <c:pt idx="1">
                  <c:v>0.5</c:v>
                </c:pt>
                <c:pt idx="2">
                  <c:v>0.65</c:v>
                </c:pt>
                <c:pt idx="3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1D-4DE9-B0BA-DA557007145A}"/>
            </c:ext>
          </c:extLst>
        </c:ser>
        <c:ser>
          <c:idx val="1"/>
          <c:order val="1"/>
          <c:tx>
            <c:strRef>
              <c:f>Major_CJP!$C$2</c:f>
              <c:strCache>
                <c:ptCount val="1"/>
                <c:pt idx="0">
                  <c:v>Overall FA-to-FA Retention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Major_CJP!$A$3:$A$6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Major_CJP!$C$3:$C$6</c:f>
              <c:numCache>
                <c:formatCode>0%</c:formatCode>
                <c:ptCount val="4"/>
                <c:pt idx="0">
                  <c:v>0.56603773584905659</c:v>
                </c:pt>
                <c:pt idx="1">
                  <c:v>0.46153846153846156</c:v>
                </c:pt>
                <c:pt idx="2">
                  <c:v>0.51</c:v>
                </c:pt>
                <c:pt idx="3">
                  <c:v>0.49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1D-4DE9-B0BA-DA557007145A}"/>
            </c:ext>
          </c:extLst>
        </c:ser>
        <c:ser>
          <c:idx val="2"/>
          <c:order val="2"/>
          <c:tx>
            <c:strRef>
              <c:f>Major_CJP!$D$2</c:f>
              <c:strCache>
                <c:ptCount val="1"/>
                <c:pt idx="0">
                  <c:v>6-Year Graduation Rate (Graduation Year)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Major_CJP!$A$3:$A$6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Major_CJP!$D$3:$D$6</c:f>
              <c:numCache>
                <c:formatCode>0%</c:formatCode>
                <c:ptCount val="4"/>
                <c:pt idx="0">
                  <c:v>0.22</c:v>
                </c:pt>
                <c:pt idx="1">
                  <c:v>0.39</c:v>
                </c:pt>
                <c:pt idx="2">
                  <c:v>0.37</c:v>
                </c:pt>
                <c:pt idx="3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41D-4DE9-B0BA-DA5570071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336799"/>
        <c:axId val="1446328895"/>
      </c:lineChart>
      <c:catAx>
        <c:axId val="1446336799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6328895"/>
        <c:crosses val="autoZero"/>
        <c:auto val="1"/>
        <c:lblAlgn val="ctr"/>
        <c:lblOffset val="100"/>
        <c:noMultiLvlLbl val="0"/>
      </c:catAx>
      <c:valAx>
        <c:axId val="1446328895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6336799"/>
        <c:crosses val="autoZero"/>
        <c:crossBetween val="between"/>
      </c:valAx>
      <c:valAx>
        <c:axId val="473907439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914511"/>
        <c:crosses val="max"/>
        <c:crossBetween val="between"/>
      </c:valAx>
      <c:catAx>
        <c:axId val="473914511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47390743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Major_ED!$E$2</c:f>
              <c:strCache>
                <c:ptCount val="1"/>
                <c:pt idx="0">
                  <c:v>Overall FA Enrollment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.1041718864896488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74-4190-885A-4C479F72D7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Major_ED!$A$3:$A$6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Major_ED!$E$3:$E$6</c:f>
              <c:numCache>
                <c:formatCode>General</c:formatCode>
                <c:ptCount val="4"/>
                <c:pt idx="0">
                  <c:v>39</c:v>
                </c:pt>
                <c:pt idx="1">
                  <c:v>39</c:v>
                </c:pt>
                <c:pt idx="2">
                  <c:v>53</c:v>
                </c:pt>
                <c:pt idx="3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2F-46F5-A8C9-223BC1F1460F}"/>
            </c:ext>
          </c:extLst>
        </c:ser>
        <c:ser>
          <c:idx val="4"/>
          <c:order val="4"/>
          <c:tx>
            <c:strRef>
              <c:f>Major_ED!$F$2</c:f>
              <c:strCache>
                <c:ptCount val="1"/>
                <c:pt idx="0">
                  <c:v>Number of Completers (ONLY Traditional) </c:v>
                </c:pt>
              </c:strCache>
            </c:strRef>
          </c:tx>
          <c:spPr>
            <a:solidFill>
              <a:schemeClr val="accent5"/>
            </a:solidFill>
            <a:ln w="28575">
              <a:solidFill>
                <a:srgbClr val="FF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Major_ED!$A$3:$A$6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Major_ED!$F$3:$F$6</c:f>
              <c:numCache>
                <c:formatCode>General</c:formatCode>
                <c:ptCount val="4"/>
                <c:pt idx="0">
                  <c:v>7</c:v>
                </c:pt>
                <c:pt idx="1">
                  <c:v>3</c:v>
                </c:pt>
                <c:pt idx="2">
                  <c:v>21</c:v>
                </c:pt>
                <c:pt idx="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F89-4649-A5FE-2193426E4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914511"/>
        <c:axId val="473907439"/>
      </c:barChart>
      <c:lineChart>
        <c:grouping val="standard"/>
        <c:varyColors val="0"/>
        <c:ser>
          <c:idx val="0"/>
          <c:order val="0"/>
          <c:tx>
            <c:strRef>
              <c:f>Major_ED!$B$2</c:f>
              <c:strCache>
                <c:ptCount val="1"/>
                <c:pt idx="0">
                  <c:v>FF FA-to-FA Retention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Major_ED!$A$3:$A$6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Major_ED!$B$3:$B$6</c:f>
              <c:numCache>
                <c:formatCode>0%</c:formatCode>
                <c:ptCount val="4"/>
                <c:pt idx="0">
                  <c:v>0.43</c:v>
                </c:pt>
                <c:pt idx="1">
                  <c:v>1</c:v>
                </c:pt>
                <c:pt idx="2">
                  <c:v>0.74</c:v>
                </c:pt>
                <c:pt idx="3">
                  <c:v>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2F-46F5-A8C9-223BC1F1460F}"/>
            </c:ext>
          </c:extLst>
        </c:ser>
        <c:ser>
          <c:idx val="1"/>
          <c:order val="1"/>
          <c:tx>
            <c:strRef>
              <c:f>Major_ED!$C$2</c:f>
              <c:strCache>
                <c:ptCount val="1"/>
                <c:pt idx="0">
                  <c:v>Overall FA-to-FA Retention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Major_ED!$A$3:$A$6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Major_ED!$C$3:$C$6</c:f>
              <c:numCache>
                <c:formatCode>0%</c:formatCode>
                <c:ptCount val="4"/>
                <c:pt idx="0">
                  <c:v>0.6470588235294118</c:v>
                </c:pt>
                <c:pt idx="1">
                  <c:v>0.65517241379310343</c:v>
                </c:pt>
                <c:pt idx="2">
                  <c:v>0.57999999999999996</c:v>
                </c:pt>
                <c:pt idx="3">
                  <c:v>0.57999999999999996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2F-46F5-A8C9-223BC1F1460F}"/>
            </c:ext>
          </c:extLst>
        </c:ser>
        <c:ser>
          <c:idx val="2"/>
          <c:order val="2"/>
          <c:tx>
            <c:strRef>
              <c:f>Major_ED!$D$2</c:f>
              <c:strCache>
                <c:ptCount val="1"/>
                <c:pt idx="0">
                  <c:v>6-Year Graduation Rate (Graduation Year)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Major_ED!$A$3:$A$6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Major_ED!$D$3:$D$6</c:f>
              <c:numCache>
                <c:formatCode>0%</c:formatCode>
                <c:ptCount val="4"/>
                <c:pt idx="0">
                  <c:v>0.25</c:v>
                </c:pt>
                <c:pt idx="1">
                  <c:v>0.31</c:v>
                </c:pt>
                <c:pt idx="2">
                  <c:v>0.33</c:v>
                </c:pt>
                <c:pt idx="3">
                  <c:v>0.28999999999999998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2F-46F5-A8C9-223BC1F14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336799"/>
        <c:axId val="1446328895"/>
      </c:lineChart>
      <c:catAx>
        <c:axId val="1446336799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6328895"/>
        <c:crosses val="autoZero"/>
        <c:auto val="1"/>
        <c:lblAlgn val="ctr"/>
        <c:lblOffset val="100"/>
        <c:noMultiLvlLbl val="0"/>
      </c:catAx>
      <c:valAx>
        <c:axId val="1446328895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6336799"/>
        <c:crosses val="autoZero"/>
        <c:crossBetween val="between"/>
      </c:valAx>
      <c:valAx>
        <c:axId val="473907439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914511"/>
        <c:crosses val="max"/>
        <c:crossBetween val="between"/>
      </c:valAx>
      <c:catAx>
        <c:axId val="473914511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47390743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Major_EN!$E$2</c:f>
              <c:strCache>
                <c:ptCount val="1"/>
                <c:pt idx="0">
                  <c:v>Overall FA Enrollment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.1041718864896488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80-4D8D-9B45-FA63DDE1D8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Major_EN!$A$3:$A$6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Major_EN!$E$3:$E$6</c:f>
              <c:numCache>
                <c:formatCode>General</c:formatCode>
                <c:ptCount val="4"/>
                <c:pt idx="0">
                  <c:v>12</c:v>
                </c:pt>
                <c:pt idx="1">
                  <c:v>12</c:v>
                </c:pt>
                <c:pt idx="2">
                  <c:v>8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A5-45B2-AAAB-BCD96E99A018}"/>
            </c:ext>
          </c:extLst>
        </c:ser>
        <c:ser>
          <c:idx val="4"/>
          <c:order val="4"/>
          <c:tx>
            <c:strRef>
              <c:f>Major_EN!$F$2</c:f>
              <c:strCache>
                <c:ptCount val="1"/>
                <c:pt idx="0">
                  <c:v>Number of Completers (ONLY Traditional) </c:v>
                </c:pt>
              </c:strCache>
            </c:strRef>
          </c:tx>
          <c:spPr>
            <a:solidFill>
              <a:schemeClr val="accent5"/>
            </a:solidFill>
            <a:ln w="28575">
              <a:solidFill>
                <a:srgbClr val="FF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Major_EN!$A$3:$A$6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Major_EN!$F$3:$F$6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A52-4AB0-85D3-41D8A3804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914511"/>
        <c:axId val="473907439"/>
      </c:barChart>
      <c:lineChart>
        <c:grouping val="standard"/>
        <c:varyColors val="0"/>
        <c:ser>
          <c:idx val="0"/>
          <c:order val="0"/>
          <c:tx>
            <c:strRef>
              <c:f>Major_EN!$B$2</c:f>
              <c:strCache>
                <c:ptCount val="1"/>
                <c:pt idx="0">
                  <c:v>FF FA-to-FA Retention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Major_EN!$A$3:$A$6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Major_EN!$B$3:$B$6</c:f>
              <c:numCache>
                <c:formatCode>0%</c:formatCode>
                <c:ptCount val="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A5-45B2-AAAB-BCD96E99A018}"/>
            </c:ext>
          </c:extLst>
        </c:ser>
        <c:ser>
          <c:idx val="1"/>
          <c:order val="1"/>
          <c:tx>
            <c:strRef>
              <c:f>Major_EN!$C$2</c:f>
              <c:strCache>
                <c:ptCount val="1"/>
                <c:pt idx="0">
                  <c:v>Overall FA-to-FA Retention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2225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Major_EN!$A$3:$A$6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Major_EN!$C$3:$C$6</c:f>
              <c:numCache>
                <c:formatCode>0%</c:formatCode>
                <c:ptCount val="4"/>
                <c:pt idx="0">
                  <c:v>0.5714285714285714</c:v>
                </c:pt>
                <c:pt idx="1">
                  <c:v>0.77777777777777779</c:v>
                </c:pt>
                <c:pt idx="2">
                  <c:v>0.63</c:v>
                </c:pt>
                <c:pt idx="3">
                  <c:v>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A5-45B2-AAAB-BCD96E99A018}"/>
            </c:ext>
          </c:extLst>
        </c:ser>
        <c:ser>
          <c:idx val="2"/>
          <c:order val="2"/>
          <c:tx>
            <c:strRef>
              <c:f>Major_EN!$D$2</c:f>
              <c:strCache>
                <c:ptCount val="1"/>
                <c:pt idx="0">
                  <c:v>6-Year Graduation Rate (Graduation Year)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Major_EN!$A$3:$A$6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Major_EN!$D$3:$D$6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0.15</c:v>
                </c:pt>
                <c:pt idx="3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A5-45B2-AAAB-BCD96E99A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336799"/>
        <c:axId val="1446328895"/>
      </c:lineChart>
      <c:catAx>
        <c:axId val="1446336799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6328895"/>
        <c:crosses val="autoZero"/>
        <c:auto val="1"/>
        <c:lblAlgn val="ctr"/>
        <c:lblOffset val="100"/>
        <c:noMultiLvlLbl val="0"/>
      </c:catAx>
      <c:valAx>
        <c:axId val="1446328895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6336799"/>
        <c:crosses val="autoZero"/>
        <c:crossBetween val="between"/>
      </c:valAx>
      <c:valAx>
        <c:axId val="473907439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914511"/>
        <c:crosses val="max"/>
        <c:crossBetween val="between"/>
      </c:valAx>
      <c:catAx>
        <c:axId val="473914511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47390743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Major_ENVS!$E$2</c:f>
              <c:strCache>
                <c:ptCount val="1"/>
                <c:pt idx="0">
                  <c:v>Overall FA Enrollment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.1041718864896488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C2-44C8-8E1F-8096491F6D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Major_ENVS!$A$3:$A$6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Major_ENVS!$E$3:$E$6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10-4C9A-9E56-25EF7B78D7C0}"/>
            </c:ext>
          </c:extLst>
        </c:ser>
        <c:ser>
          <c:idx val="4"/>
          <c:order val="4"/>
          <c:tx>
            <c:strRef>
              <c:f>Major_ENVS!$F$2</c:f>
              <c:strCache>
                <c:ptCount val="1"/>
                <c:pt idx="0">
                  <c:v>Number of Completers (ONLY Traditional) </c:v>
                </c:pt>
              </c:strCache>
            </c:strRef>
          </c:tx>
          <c:spPr>
            <a:solidFill>
              <a:schemeClr val="accent5"/>
            </a:solidFill>
            <a:ln w="28575">
              <a:solidFill>
                <a:srgbClr val="FF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Major_ENVS!$A$3:$A$6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Major_ENVS!$F$3:$F$6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AB-4ABC-9F2B-7F2E2F2FD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914511"/>
        <c:axId val="473907439"/>
      </c:barChart>
      <c:lineChart>
        <c:grouping val="standard"/>
        <c:varyColors val="0"/>
        <c:ser>
          <c:idx val="0"/>
          <c:order val="0"/>
          <c:tx>
            <c:strRef>
              <c:f>Major_ENVS!$B$2</c:f>
              <c:strCache>
                <c:ptCount val="1"/>
                <c:pt idx="0">
                  <c:v>FF FA-to-FA Retention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Major_ENVS!$A$3:$A$6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Major_ENVS!$B$3:$B$6</c:f>
              <c:numCache>
                <c:formatCode>General</c:formatCode>
                <c:ptCount val="4"/>
                <c:pt idx="0" formatCode="0%">
                  <c:v>0</c:v>
                </c:pt>
                <c:pt idx="1">
                  <c:v>0</c:v>
                </c:pt>
                <c:pt idx="2" formatCode="0%">
                  <c:v>1</c:v>
                </c:pt>
                <c:pt idx="3" formatCode="0%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0-4C9A-9E56-25EF7B78D7C0}"/>
            </c:ext>
          </c:extLst>
        </c:ser>
        <c:ser>
          <c:idx val="1"/>
          <c:order val="1"/>
          <c:tx>
            <c:strRef>
              <c:f>Major_ENVS!$C$2</c:f>
              <c:strCache>
                <c:ptCount val="1"/>
                <c:pt idx="0">
                  <c:v>Overall FA-to-FA Retention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Major_ENVS!$A$3:$A$6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Major_ENVS!$C$3:$C$6</c:f>
              <c:numCache>
                <c:formatCode>0%</c:formatCode>
                <c:ptCount val="4"/>
                <c:pt idx="0">
                  <c:v>0</c:v>
                </c:pt>
                <c:pt idx="1">
                  <c:v>0.5</c:v>
                </c:pt>
                <c:pt idx="2">
                  <c:v>0.75</c:v>
                </c:pt>
                <c:pt idx="3">
                  <c:v>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10-4C9A-9E56-25EF7B78D7C0}"/>
            </c:ext>
          </c:extLst>
        </c:ser>
        <c:ser>
          <c:idx val="2"/>
          <c:order val="2"/>
          <c:tx>
            <c:strRef>
              <c:f>Major_ENVS!$D$2</c:f>
              <c:strCache>
                <c:ptCount val="1"/>
                <c:pt idx="0">
                  <c:v>6-Year Graduation Rate (Graduation Year) *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Major_ENVS!$A$3:$A$6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Major_ENVS!$D$3:$D$6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210-4C9A-9E56-25EF7B78D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336799"/>
        <c:axId val="1446328895"/>
      </c:lineChart>
      <c:catAx>
        <c:axId val="1446336799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6328895"/>
        <c:crosses val="autoZero"/>
        <c:auto val="1"/>
        <c:lblAlgn val="ctr"/>
        <c:lblOffset val="100"/>
        <c:noMultiLvlLbl val="0"/>
      </c:catAx>
      <c:valAx>
        <c:axId val="1446328895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6336799"/>
        <c:crosses val="autoZero"/>
        <c:crossBetween val="between"/>
      </c:valAx>
      <c:valAx>
        <c:axId val="473907439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914511"/>
        <c:crosses val="max"/>
        <c:crossBetween val="between"/>
      </c:valAx>
      <c:catAx>
        <c:axId val="473914511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47390743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Major_HIS!$E$2</c:f>
              <c:strCache>
                <c:ptCount val="1"/>
                <c:pt idx="0">
                  <c:v>Overall FA Enrollment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.1041718864896488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C6-4399-8356-7CF1E243C3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Major_HIS!$A$3:$A$6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Major_HIS!$E$3:$E$6</c:f>
              <c:numCache>
                <c:formatCode>General</c:formatCode>
                <c:ptCount val="4"/>
                <c:pt idx="0">
                  <c:v>10</c:v>
                </c:pt>
                <c:pt idx="1">
                  <c:v>7</c:v>
                </c:pt>
                <c:pt idx="2">
                  <c:v>6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A1-4F3B-8EF8-69A44B9F80C2}"/>
            </c:ext>
          </c:extLst>
        </c:ser>
        <c:ser>
          <c:idx val="4"/>
          <c:order val="4"/>
          <c:tx>
            <c:strRef>
              <c:f>Major_HIS!$F$2</c:f>
              <c:strCache>
                <c:ptCount val="1"/>
                <c:pt idx="0">
                  <c:v>Number of Completers (ONLY Traditional) </c:v>
                </c:pt>
              </c:strCache>
            </c:strRef>
          </c:tx>
          <c:spPr>
            <a:solidFill>
              <a:schemeClr val="accent5"/>
            </a:solidFill>
            <a:ln w="28575">
              <a:solidFill>
                <a:srgbClr val="FF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Major_HIS!$A$3:$A$6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Major_HIS!$F$3:$F$6</c:f>
              <c:numCache>
                <c:formatCode>General</c:formatCode>
                <c:ptCount val="4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7EE-4A33-A740-3D4DAC8A4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914511"/>
        <c:axId val="473907439"/>
      </c:barChart>
      <c:lineChart>
        <c:grouping val="standard"/>
        <c:varyColors val="0"/>
        <c:ser>
          <c:idx val="0"/>
          <c:order val="0"/>
          <c:tx>
            <c:strRef>
              <c:f>Major_HIS!$B$2</c:f>
              <c:strCache>
                <c:ptCount val="1"/>
                <c:pt idx="0">
                  <c:v>FF FA-to-FA Retention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Major_HIS!$A$3:$A$6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Major_HIS!$B$3:$B$6</c:f>
              <c:numCache>
                <c:formatCode>0%</c:formatCode>
                <c:ptCount val="4"/>
                <c:pt idx="0">
                  <c:v>0.75</c:v>
                </c:pt>
                <c:pt idx="1">
                  <c:v>1</c:v>
                </c:pt>
                <c:pt idx="2">
                  <c:v>0.5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A1-4F3B-8EF8-69A44B9F80C2}"/>
            </c:ext>
          </c:extLst>
        </c:ser>
        <c:ser>
          <c:idx val="1"/>
          <c:order val="1"/>
          <c:tx>
            <c:strRef>
              <c:f>Major_HIS!$C$2</c:f>
              <c:strCache>
                <c:ptCount val="1"/>
                <c:pt idx="0">
                  <c:v>Overall FA-to-FA Retention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Major_HIS!$A$3:$A$6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Major_HIS!$C$3:$C$6</c:f>
              <c:numCache>
                <c:formatCode>0%</c:formatCode>
                <c:ptCount val="4"/>
                <c:pt idx="0">
                  <c:v>0.6</c:v>
                </c:pt>
                <c:pt idx="1">
                  <c:v>0.8</c:v>
                </c:pt>
                <c:pt idx="2">
                  <c:v>0.67</c:v>
                </c:pt>
                <c:pt idx="3">
                  <c:v>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A1-4F3B-8EF8-69A44B9F80C2}"/>
            </c:ext>
          </c:extLst>
        </c:ser>
        <c:ser>
          <c:idx val="2"/>
          <c:order val="2"/>
          <c:tx>
            <c:strRef>
              <c:f>Major_HIS!$D$2</c:f>
              <c:strCache>
                <c:ptCount val="1"/>
                <c:pt idx="0">
                  <c:v>6-Year Graduation Rate (Graduation Year)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Major_HIS!$A$3:$A$6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Major_HIS!$D$3:$D$6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0.21</c:v>
                </c:pt>
                <c:pt idx="3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7A1-4F3B-8EF8-69A44B9F8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336799"/>
        <c:axId val="1446328895"/>
      </c:lineChart>
      <c:catAx>
        <c:axId val="1446336799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6328895"/>
        <c:crosses val="autoZero"/>
        <c:auto val="1"/>
        <c:lblAlgn val="ctr"/>
        <c:lblOffset val="100"/>
        <c:noMultiLvlLbl val="0"/>
      </c:catAx>
      <c:valAx>
        <c:axId val="1446328895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6336799"/>
        <c:crosses val="autoZero"/>
        <c:crossBetween val="between"/>
      </c:valAx>
      <c:valAx>
        <c:axId val="473907439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914511"/>
        <c:crosses val="max"/>
        <c:crossBetween val="between"/>
      </c:valAx>
      <c:catAx>
        <c:axId val="473914511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47390743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Major_KIN!$B$2</c:f>
              <c:strCache>
                <c:ptCount val="1"/>
                <c:pt idx="0">
                  <c:v>Overall FA Enrollment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Major_KIN!$A$3:$A$6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Major_KIN!$B$3:$B$6</c:f>
              <c:numCache>
                <c:formatCode>General</c:formatCode>
                <c:ptCount val="4"/>
                <c:pt idx="0">
                  <c:v>136</c:v>
                </c:pt>
                <c:pt idx="1">
                  <c:v>136</c:v>
                </c:pt>
                <c:pt idx="2">
                  <c:v>138</c:v>
                </c:pt>
                <c:pt idx="3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84-470A-9AE9-5B0C0D01DBBE}"/>
            </c:ext>
          </c:extLst>
        </c:ser>
        <c:ser>
          <c:idx val="4"/>
          <c:order val="4"/>
          <c:tx>
            <c:strRef>
              <c:f>Major_KIN!$F$2</c:f>
              <c:strCache>
                <c:ptCount val="1"/>
                <c:pt idx="0">
                  <c:v>Number of Completers (ONLY Traditional) </c:v>
                </c:pt>
              </c:strCache>
            </c:strRef>
          </c:tx>
          <c:spPr>
            <a:solidFill>
              <a:schemeClr val="accent5"/>
            </a:solidFill>
            <a:ln w="28575">
              <a:solidFill>
                <a:srgbClr val="FF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Major_KIN!$A$3:$A$6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Major_KIN!$F$3:$F$6</c:f>
              <c:numCache>
                <c:formatCode>General</c:formatCode>
                <c:ptCount val="4"/>
                <c:pt idx="0">
                  <c:v>25</c:v>
                </c:pt>
                <c:pt idx="1">
                  <c:v>17</c:v>
                </c:pt>
                <c:pt idx="2">
                  <c:v>36</c:v>
                </c:pt>
                <c:pt idx="3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DC-4613-B31A-77A2E28C2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914511"/>
        <c:axId val="473907439"/>
      </c:barChart>
      <c:lineChart>
        <c:grouping val="standard"/>
        <c:varyColors val="0"/>
        <c:ser>
          <c:idx val="0"/>
          <c:order val="0"/>
          <c:tx>
            <c:strRef>
              <c:f>Major_KIN!$C$2</c:f>
              <c:strCache>
                <c:ptCount val="1"/>
                <c:pt idx="0">
                  <c:v>FF FA-to-FA Retention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Major_KIN!$A$3:$A$6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Major_KIN!$C$3:$C$6</c:f>
              <c:numCache>
                <c:formatCode>0%</c:formatCode>
                <c:ptCount val="4"/>
                <c:pt idx="0">
                  <c:v>0.56999999999999995</c:v>
                </c:pt>
                <c:pt idx="1">
                  <c:v>0.54166666666666663</c:v>
                </c:pt>
                <c:pt idx="2">
                  <c:v>0.74</c:v>
                </c:pt>
                <c:pt idx="3">
                  <c:v>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84-470A-9AE9-5B0C0D01DBBE}"/>
            </c:ext>
          </c:extLst>
        </c:ser>
        <c:ser>
          <c:idx val="1"/>
          <c:order val="1"/>
          <c:tx>
            <c:strRef>
              <c:f>Major_KIN!$D$2</c:f>
              <c:strCache>
                <c:ptCount val="1"/>
                <c:pt idx="0">
                  <c:v>Overall FA-to-FA Retention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Major_KIN!$A$3:$A$6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Major_KIN!$D$3:$D$6</c:f>
              <c:numCache>
                <c:formatCode>0%</c:formatCode>
                <c:ptCount val="4"/>
                <c:pt idx="0">
                  <c:v>0.61904761904761907</c:v>
                </c:pt>
                <c:pt idx="1">
                  <c:v>0.69166666666666665</c:v>
                </c:pt>
                <c:pt idx="2">
                  <c:v>0.66</c:v>
                </c:pt>
                <c:pt idx="3">
                  <c:v>0.55000000000000004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84-470A-9AE9-5B0C0D01DBBE}"/>
            </c:ext>
          </c:extLst>
        </c:ser>
        <c:ser>
          <c:idx val="2"/>
          <c:order val="2"/>
          <c:tx>
            <c:strRef>
              <c:f>Major_KIN!$E$2</c:f>
              <c:strCache>
                <c:ptCount val="1"/>
                <c:pt idx="0">
                  <c:v>6-Year Graduation Rate (Graduation Year)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Major_KIN!$A$3:$A$6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Major_KIN!$E$3:$E$6</c:f>
              <c:numCache>
                <c:formatCode>0%</c:formatCode>
                <c:ptCount val="4"/>
                <c:pt idx="0">
                  <c:v>0.18</c:v>
                </c:pt>
                <c:pt idx="1">
                  <c:v>0.36</c:v>
                </c:pt>
                <c:pt idx="2">
                  <c:v>0.28999999999999998</c:v>
                </c:pt>
                <c:pt idx="3">
                  <c:v>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84-470A-9AE9-5B0C0D01D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336799"/>
        <c:axId val="1446328895"/>
      </c:lineChart>
      <c:catAx>
        <c:axId val="1446336799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6328895"/>
        <c:crosses val="autoZero"/>
        <c:auto val="1"/>
        <c:lblAlgn val="ctr"/>
        <c:lblOffset val="100"/>
        <c:noMultiLvlLbl val="0"/>
      </c:catAx>
      <c:valAx>
        <c:axId val="1446328895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6336799"/>
        <c:crosses val="autoZero"/>
        <c:crossBetween val="between"/>
      </c:valAx>
      <c:valAx>
        <c:axId val="473907439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914511"/>
        <c:crosses val="max"/>
        <c:crossBetween val="between"/>
      </c:valAx>
      <c:catAx>
        <c:axId val="473914511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47390743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Differences to Total Trad. Fall-toFall Retention 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'Comparison_Overall Retention'!$B$1</c:f>
              <c:strCache>
                <c:ptCount val="1"/>
                <c:pt idx="0">
                  <c:v>Differences to Total Trad. Fall-toFall Retention Rate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'Comparison_Overall Retention'!$A$3:$A$21</c:f>
              <c:strCache>
                <c:ptCount val="19"/>
                <c:pt idx="0">
                  <c:v>Undecided/Unknown</c:v>
                </c:pt>
                <c:pt idx="1">
                  <c:v>Criminal Justice</c:v>
                </c:pt>
                <c:pt idx="2">
                  <c:v>Psychology</c:v>
                </c:pt>
                <c:pt idx="3">
                  <c:v>Sociology</c:v>
                </c:pt>
                <c:pt idx="4">
                  <c:v>Education</c:v>
                </c:pt>
                <c:pt idx="5">
                  <c:v>Business Administration</c:v>
                </c:pt>
                <c:pt idx="6">
                  <c:v>Kinesiology</c:v>
                </c:pt>
                <c:pt idx="7">
                  <c:v>Biology</c:v>
                </c:pt>
                <c:pt idx="8">
                  <c:v>Political Science</c:v>
                </c:pt>
                <c:pt idx="9">
                  <c:v>Total Population Avg</c:v>
                </c:pt>
                <c:pt idx="10">
                  <c:v>Environmental Studies </c:v>
                </c:pt>
                <c:pt idx="11">
                  <c:v>English</c:v>
                </c:pt>
                <c:pt idx="12">
                  <c:v>Math</c:v>
                </c:pt>
                <c:pt idx="13">
                  <c:v>Computer Science</c:v>
                </c:pt>
                <c:pt idx="14">
                  <c:v>History</c:v>
                </c:pt>
                <c:pt idx="15">
                  <c:v>Communication</c:v>
                </c:pt>
                <c:pt idx="16">
                  <c:v>Chemistry</c:v>
                </c:pt>
                <c:pt idx="17">
                  <c:v>Computer Information System</c:v>
                </c:pt>
                <c:pt idx="18">
                  <c:v>Music</c:v>
                </c:pt>
              </c:strCache>
            </c:strRef>
          </c:cat>
          <c:val>
            <c:numRef>
              <c:f>'Comparison_Overall Retention'!$B$3:$B$21</c:f>
              <c:numCache>
                <c:formatCode>0%</c:formatCode>
                <c:ptCount val="19"/>
                <c:pt idx="0">
                  <c:v>-0.24</c:v>
                </c:pt>
                <c:pt idx="1">
                  <c:v>-0.13</c:v>
                </c:pt>
                <c:pt idx="2">
                  <c:v>-4.0000000000000036E-2</c:v>
                </c:pt>
                <c:pt idx="3">
                  <c:v>-3.0000000000000027E-2</c:v>
                </c:pt>
                <c:pt idx="4">
                  <c:v>-2.0000000000000018E-2</c:v>
                </c:pt>
                <c:pt idx="5">
                  <c:v>-2.0000000000000018E-2</c:v>
                </c:pt>
                <c:pt idx="6">
                  <c:v>-1.0000000000000009E-2</c:v>
                </c:pt>
                <c:pt idx="7">
                  <c:v>-1.0000000000000009E-2</c:v>
                </c:pt>
                <c:pt idx="8">
                  <c:v>-1.0000000000000009E-2</c:v>
                </c:pt>
                <c:pt idx="9">
                  <c:v>0</c:v>
                </c:pt>
                <c:pt idx="10">
                  <c:v>0</c:v>
                </c:pt>
                <c:pt idx="11">
                  <c:v>1.0000000000000009E-2</c:v>
                </c:pt>
                <c:pt idx="12">
                  <c:v>2.0000000000000018E-2</c:v>
                </c:pt>
                <c:pt idx="13">
                  <c:v>3.0000000000000027E-2</c:v>
                </c:pt>
                <c:pt idx="14">
                  <c:v>4.0000000000000036E-2</c:v>
                </c:pt>
                <c:pt idx="15">
                  <c:v>6.9999999999999951E-2</c:v>
                </c:pt>
                <c:pt idx="16">
                  <c:v>7.999999999999996E-2</c:v>
                </c:pt>
                <c:pt idx="17">
                  <c:v>0.12</c:v>
                </c:pt>
                <c:pt idx="18">
                  <c:v>0.13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ED7D31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0-02E0-4FFB-A6C0-ADEDC787897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76915567"/>
        <c:axId val="1176916815"/>
      </c:barChart>
      <c:catAx>
        <c:axId val="1176915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6916815"/>
        <c:crosses val="autoZero"/>
        <c:auto val="1"/>
        <c:lblAlgn val="ctr"/>
        <c:lblOffset val="100"/>
        <c:noMultiLvlLbl val="0"/>
      </c:catAx>
      <c:valAx>
        <c:axId val="11769168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69155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Major_MA!$E$2</c:f>
              <c:strCache>
                <c:ptCount val="1"/>
                <c:pt idx="0">
                  <c:v>Overall FA Enrollment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Major_MA!$A$3:$A$6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Major_MA!$E$3:$E$6</c:f>
              <c:numCache>
                <c:formatCode>General</c:formatCode>
                <c:ptCount val="4"/>
                <c:pt idx="0">
                  <c:v>19</c:v>
                </c:pt>
                <c:pt idx="1">
                  <c:v>15</c:v>
                </c:pt>
                <c:pt idx="2">
                  <c:v>19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DC-43F8-83D7-18B69CB69D21}"/>
            </c:ext>
          </c:extLst>
        </c:ser>
        <c:ser>
          <c:idx val="4"/>
          <c:order val="4"/>
          <c:tx>
            <c:strRef>
              <c:f>Major_MA!$F$2</c:f>
              <c:strCache>
                <c:ptCount val="1"/>
                <c:pt idx="0">
                  <c:v>Number of Completers (ONLY Traditional) </c:v>
                </c:pt>
              </c:strCache>
            </c:strRef>
          </c:tx>
          <c:spPr>
            <a:solidFill>
              <a:schemeClr val="accent5"/>
            </a:solidFill>
            <a:ln w="28575">
              <a:solidFill>
                <a:srgbClr val="FF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Major_MA!$A$3:$A$6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Major_MA!$F$3:$F$6</c:f>
              <c:numCache>
                <c:formatCode>General</c:formatCode>
                <c:ptCount val="4"/>
                <c:pt idx="0">
                  <c:v>6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1F0-4320-BEAF-1AF76E196EB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73914511"/>
        <c:axId val="473907439"/>
      </c:barChart>
      <c:lineChart>
        <c:grouping val="standard"/>
        <c:varyColors val="0"/>
        <c:ser>
          <c:idx val="0"/>
          <c:order val="0"/>
          <c:tx>
            <c:strRef>
              <c:f>Major_MA!$B$2</c:f>
              <c:strCache>
                <c:ptCount val="1"/>
                <c:pt idx="0">
                  <c:v>FF FA-to-FA Retention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Major_MA!$A$3:$A$6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Major_MA!$B$3:$B$6</c:f>
              <c:numCache>
                <c:formatCode>0%</c:formatCode>
                <c:ptCount val="4"/>
                <c:pt idx="0">
                  <c:v>0.5</c:v>
                </c:pt>
                <c:pt idx="1">
                  <c:v>0.5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DC-43F8-83D7-18B69CB69D21}"/>
            </c:ext>
          </c:extLst>
        </c:ser>
        <c:ser>
          <c:idx val="1"/>
          <c:order val="1"/>
          <c:tx>
            <c:strRef>
              <c:f>Major_MA!$C$2</c:f>
              <c:strCache>
                <c:ptCount val="1"/>
                <c:pt idx="0">
                  <c:v>Overall FA-to-FA Retention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Major_MA!$A$3:$A$6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Major_MA!$C$3:$C$6</c:f>
              <c:numCache>
                <c:formatCode>0%</c:formatCode>
                <c:ptCount val="4"/>
                <c:pt idx="0">
                  <c:v>0.72</c:v>
                </c:pt>
                <c:pt idx="1">
                  <c:v>0.80952380952380953</c:v>
                </c:pt>
                <c:pt idx="2">
                  <c:v>0.63</c:v>
                </c:pt>
                <c:pt idx="3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DC-43F8-83D7-18B69CB69D21}"/>
            </c:ext>
          </c:extLst>
        </c:ser>
        <c:ser>
          <c:idx val="2"/>
          <c:order val="2"/>
          <c:tx>
            <c:strRef>
              <c:f>Major_MA!$D$2</c:f>
              <c:strCache>
                <c:ptCount val="1"/>
                <c:pt idx="0">
                  <c:v>6-Year Graduation Rate (Graduation Year)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Major_MA!$A$3:$A$6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Major_MA!$D$3:$D$6</c:f>
              <c:numCache>
                <c:formatCode>0%</c:formatCode>
                <c:ptCount val="4"/>
                <c:pt idx="0">
                  <c:v>0</c:v>
                </c:pt>
                <c:pt idx="1">
                  <c:v>0.33</c:v>
                </c:pt>
                <c:pt idx="2">
                  <c:v>0.35</c:v>
                </c:pt>
                <c:pt idx="3">
                  <c:v>0.38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FDC-43F8-83D7-18B69CB69D2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46336799"/>
        <c:axId val="1446328895"/>
      </c:lineChart>
      <c:catAx>
        <c:axId val="1446336799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6328895"/>
        <c:crosses val="autoZero"/>
        <c:auto val="1"/>
        <c:lblAlgn val="ctr"/>
        <c:lblOffset val="100"/>
        <c:noMultiLvlLbl val="0"/>
      </c:catAx>
      <c:valAx>
        <c:axId val="1446328895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6336799"/>
        <c:crosses val="autoZero"/>
        <c:crossBetween val="between"/>
      </c:valAx>
      <c:valAx>
        <c:axId val="473907439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914511"/>
        <c:crosses val="max"/>
        <c:crossBetween val="between"/>
      </c:valAx>
      <c:catAx>
        <c:axId val="473914511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47390743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Major_MU!$E$2</c:f>
              <c:strCache>
                <c:ptCount val="1"/>
                <c:pt idx="0">
                  <c:v>Overall FA Enrollment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Major_MU!$A$3:$A$6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Major_MU!$E$3:$E$6</c:f>
              <c:numCache>
                <c:formatCode>General</c:formatCode>
                <c:ptCount val="4"/>
                <c:pt idx="0">
                  <c:v>25</c:v>
                </c:pt>
                <c:pt idx="1">
                  <c:v>26</c:v>
                </c:pt>
                <c:pt idx="2">
                  <c:v>22</c:v>
                </c:pt>
                <c:pt idx="3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6-40D8-84B9-95083484941B}"/>
            </c:ext>
          </c:extLst>
        </c:ser>
        <c:ser>
          <c:idx val="4"/>
          <c:order val="4"/>
          <c:tx>
            <c:strRef>
              <c:f>Major_MU!$F$2</c:f>
              <c:strCache>
                <c:ptCount val="1"/>
                <c:pt idx="0">
                  <c:v>Number of Completers (ONLY Traditional) </c:v>
                </c:pt>
              </c:strCache>
            </c:strRef>
          </c:tx>
          <c:spPr>
            <a:solidFill>
              <a:schemeClr val="accent5"/>
            </a:solidFill>
            <a:ln w="28575">
              <a:solidFill>
                <a:srgbClr val="FF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Major_MU!$A$3:$A$6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Major_MU!$F$3:$F$6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841-498F-80BF-61CB41B78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914511"/>
        <c:axId val="473907439"/>
      </c:barChart>
      <c:lineChart>
        <c:grouping val="standard"/>
        <c:varyColors val="0"/>
        <c:ser>
          <c:idx val="0"/>
          <c:order val="0"/>
          <c:tx>
            <c:strRef>
              <c:f>Major_MU!$B$2</c:f>
              <c:strCache>
                <c:ptCount val="1"/>
                <c:pt idx="0">
                  <c:v>FF FA-to-FA Retention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Major_MU!$A$3:$A$6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Major_MU!$B$3:$B$6</c:f>
              <c:numCache>
                <c:formatCode>0%</c:formatCode>
                <c:ptCount val="4"/>
                <c:pt idx="0">
                  <c:v>0.43</c:v>
                </c:pt>
                <c:pt idx="1">
                  <c:v>1</c:v>
                </c:pt>
                <c:pt idx="2">
                  <c:v>0.6</c:v>
                </c:pt>
                <c:pt idx="3">
                  <c:v>0.76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B6-40D8-84B9-95083484941B}"/>
            </c:ext>
          </c:extLst>
        </c:ser>
        <c:ser>
          <c:idx val="1"/>
          <c:order val="1"/>
          <c:tx>
            <c:strRef>
              <c:f>Major_MU!$C$2</c:f>
              <c:strCache>
                <c:ptCount val="1"/>
                <c:pt idx="0">
                  <c:v>Overall FA-to-FA Retention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Major_MU!$A$3:$A$6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Major_MU!$C$3:$C$6</c:f>
              <c:numCache>
                <c:formatCode>0%</c:formatCode>
                <c:ptCount val="4"/>
                <c:pt idx="0">
                  <c:v>0.63636363636363635</c:v>
                </c:pt>
                <c:pt idx="1">
                  <c:v>0.86363636363636365</c:v>
                </c:pt>
                <c:pt idx="2">
                  <c:v>0.82</c:v>
                </c:pt>
                <c:pt idx="3">
                  <c:v>0.74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B6-40D8-84B9-95083484941B}"/>
            </c:ext>
          </c:extLst>
        </c:ser>
        <c:ser>
          <c:idx val="2"/>
          <c:order val="2"/>
          <c:tx>
            <c:strRef>
              <c:f>Major_MU!$D$2</c:f>
              <c:strCache>
                <c:ptCount val="1"/>
                <c:pt idx="0">
                  <c:v>6-Year Graduation Rate (Graduation Year)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Major_MU!$A$3:$A$6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Major_MU!$D$3:$D$6</c:f>
              <c:numCache>
                <c:formatCode>0%</c:formatCode>
                <c:ptCount val="4"/>
                <c:pt idx="0">
                  <c:v>0.5</c:v>
                </c:pt>
                <c:pt idx="1">
                  <c:v>0.2</c:v>
                </c:pt>
                <c:pt idx="2">
                  <c:v>0.25</c:v>
                </c:pt>
                <c:pt idx="3">
                  <c:v>0.28999999999999998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4B6-40D8-84B9-950834849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336799"/>
        <c:axId val="1446328895"/>
      </c:lineChart>
      <c:catAx>
        <c:axId val="1446336799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6328895"/>
        <c:crosses val="autoZero"/>
        <c:auto val="1"/>
        <c:lblAlgn val="ctr"/>
        <c:lblOffset val="100"/>
        <c:noMultiLvlLbl val="0"/>
      </c:catAx>
      <c:valAx>
        <c:axId val="1446328895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6336799"/>
        <c:crosses val="autoZero"/>
        <c:crossBetween val="between"/>
      </c:valAx>
      <c:valAx>
        <c:axId val="473907439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914511"/>
        <c:crosses val="max"/>
        <c:crossBetween val="between"/>
      </c:valAx>
      <c:catAx>
        <c:axId val="473914511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47390743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Major_PS!$E$2</c:f>
              <c:strCache>
                <c:ptCount val="1"/>
                <c:pt idx="0">
                  <c:v>Overall FA Enrollment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Major_PS!$A$3:$A$6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Major_PS!$E$3:$E$6</c:f>
              <c:numCache>
                <c:formatCode>General</c:formatCode>
                <c:ptCount val="4"/>
                <c:pt idx="0">
                  <c:v>10</c:v>
                </c:pt>
                <c:pt idx="1">
                  <c:v>11</c:v>
                </c:pt>
                <c:pt idx="2">
                  <c:v>14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B3-4007-A2FA-D1A4784DCE9F}"/>
            </c:ext>
          </c:extLst>
        </c:ser>
        <c:ser>
          <c:idx val="4"/>
          <c:order val="4"/>
          <c:tx>
            <c:strRef>
              <c:f>Major_PS!$F$2</c:f>
              <c:strCache>
                <c:ptCount val="1"/>
                <c:pt idx="0">
                  <c:v>Number of Completers (ONLY Traditional) </c:v>
                </c:pt>
              </c:strCache>
            </c:strRef>
          </c:tx>
          <c:spPr>
            <a:solidFill>
              <a:schemeClr val="accent5"/>
            </a:solidFill>
            <a:ln w="28575">
              <a:solidFill>
                <a:srgbClr val="FF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Major_PS!$A$3:$A$6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Major_PS!$F$3:$F$6</c:f>
              <c:numCache>
                <c:formatCode>General</c:formatCode>
                <c:ptCount val="4"/>
                <c:pt idx="0">
                  <c:v>7</c:v>
                </c:pt>
                <c:pt idx="1">
                  <c:v>4</c:v>
                </c:pt>
                <c:pt idx="2">
                  <c:v>3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5F-49E1-AD77-45A0C77BF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914511"/>
        <c:axId val="473907439"/>
      </c:barChart>
      <c:lineChart>
        <c:grouping val="standard"/>
        <c:varyColors val="0"/>
        <c:ser>
          <c:idx val="0"/>
          <c:order val="0"/>
          <c:tx>
            <c:strRef>
              <c:f>Major_PS!$B$2</c:f>
              <c:strCache>
                <c:ptCount val="1"/>
                <c:pt idx="0">
                  <c:v>FF FA-to-FA Retention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Major_PS!$A$3:$A$6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Major_PS!$B$3:$B$6</c:f>
              <c:numCache>
                <c:formatCode>0%</c:formatCode>
                <c:ptCount val="4"/>
                <c:pt idx="0">
                  <c:v>0</c:v>
                </c:pt>
                <c:pt idx="1">
                  <c:v>0.8</c:v>
                </c:pt>
                <c:pt idx="2">
                  <c:v>0.5</c:v>
                </c:pt>
                <c:pt idx="3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B3-4007-A2FA-D1A4784DCE9F}"/>
            </c:ext>
          </c:extLst>
        </c:ser>
        <c:ser>
          <c:idx val="1"/>
          <c:order val="1"/>
          <c:tx>
            <c:strRef>
              <c:f>Major_PS!$C$2</c:f>
              <c:strCache>
                <c:ptCount val="1"/>
                <c:pt idx="0">
                  <c:v>Overall FA-to-FA Retention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Major_PS!$A$3:$A$6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Major_PS!$C$3:$C$6</c:f>
              <c:numCache>
                <c:formatCode>0%</c:formatCode>
                <c:ptCount val="4"/>
                <c:pt idx="0">
                  <c:v>0.7</c:v>
                </c:pt>
                <c:pt idx="1">
                  <c:v>1</c:v>
                </c:pt>
                <c:pt idx="2">
                  <c:v>0.43</c:v>
                </c:pt>
                <c:pt idx="3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B3-4007-A2FA-D1A4784DCE9F}"/>
            </c:ext>
          </c:extLst>
        </c:ser>
        <c:ser>
          <c:idx val="2"/>
          <c:order val="2"/>
          <c:tx>
            <c:strRef>
              <c:f>Major_PS!$D$2</c:f>
              <c:strCache>
                <c:ptCount val="1"/>
                <c:pt idx="0">
                  <c:v>6-Year Graduation Rate (Graduation Year)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Major_PS!$A$3:$A$6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Major_PS!$D$3:$D$6</c:f>
              <c:numCache>
                <c:formatCode>0%</c:formatCode>
                <c:ptCount val="4"/>
                <c:pt idx="0">
                  <c:v>0</c:v>
                </c:pt>
                <c:pt idx="1">
                  <c:v>0.67</c:v>
                </c:pt>
                <c:pt idx="2">
                  <c:v>0.65</c:v>
                </c:pt>
                <c:pt idx="3">
                  <c:v>0.55000000000000004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B3-4007-A2FA-D1A4784DC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336799"/>
        <c:axId val="1446328895"/>
      </c:lineChart>
      <c:catAx>
        <c:axId val="1446336799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6328895"/>
        <c:crosses val="autoZero"/>
        <c:auto val="1"/>
        <c:lblAlgn val="ctr"/>
        <c:lblOffset val="100"/>
        <c:noMultiLvlLbl val="0"/>
      </c:catAx>
      <c:valAx>
        <c:axId val="1446328895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6336799"/>
        <c:crosses val="autoZero"/>
        <c:crossBetween val="between"/>
      </c:valAx>
      <c:valAx>
        <c:axId val="473907439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914511"/>
        <c:crosses val="max"/>
        <c:crossBetween val="between"/>
      </c:valAx>
      <c:catAx>
        <c:axId val="473914511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47390743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Major_PSY!$E$2</c:f>
              <c:strCache>
                <c:ptCount val="1"/>
                <c:pt idx="0">
                  <c:v>Overall FA Enrollment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Major_PSY!$A$3:$A$6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Major_PSY!$E$3:$E$6</c:f>
              <c:numCache>
                <c:formatCode>General</c:formatCode>
                <c:ptCount val="4"/>
                <c:pt idx="0">
                  <c:v>71</c:v>
                </c:pt>
                <c:pt idx="1">
                  <c:v>85</c:v>
                </c:pt>
                <c:pt idx="2">
                  <c:v>72</c:v>
                </c:pt>
                <c:pt idx="3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A5-4CA5-9537-E741FD8BB6D5}"/>
            </c:ext>
          </c:extLst>
        </c:ser>
        <c:ser>
          <c:idx val="4"/>
          <c:order val="4"/>
          <c:tx>
            <c:strRef>
              <c:f>Major_PSY!$F$2</c:f>
              <c:strCache>
                <c:ptCount val="1"/>
                <c:pt idx="0">
                  <c:v>Number of Completers (ONLY Traditional) </c:v>
                </c:pt>
              </c:strCache>
            </c:strRef>
          </c:tx>
          <c:spPr>
            <a:solidFill>
              <a:schemeClr val="accent5"/>
            </a:solidFill>
            <a:ln w="31750">
              <a:solidFill>
                <a:srgbClr val="FF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Major_PSY!$A$3:$A$6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Major_PSY!$F$3:$F$6</c:f>
              <c:numCache>
                <c:formatCode>General</c:formatCode>
                <c:ptCount val="4"/>
                <c:pt idx="0">
                  <c:v>2</c:v>
                </c:pt>
                <c:pt idx="1">
                  <c:v>11</c:v>
                </c:pt>
                <c:pt idx="2">
                  <c:v>25</c:v>
                </c:pt>
                <c:pt idx="3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BC-445B-AFD3-776CC3023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914511"/>
        <c:axId val="473907439"/>
      </c:barChart>
      <c:lineChart>
        <c:grouping val="standard"/>
        <c:varyColors val="0"/>
        <c:ser>
          <c:idx val="0"/>
          <c:order val="0"/>
          <c:tx>
            <c:strRef>
              <c:f>Major_PSY!$B$2</c:f>
              <c:strCache>
                <c:ptCount val="1"/>
                <c:pt idx="0">
                  <c:v>FF FA-to-FA Retention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Major_PSY!$A$3:$A$6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Major_PSY!$B$3:$B$6</c:f>
              <c:numCache>
                <c:formatCode>0%</c:formatCode>
                <c:ptCount val="4"/>
                <c:pt idx="0">
                  <c:v>0.68</c:v>
                </c:pt>
                <c:pt idx="1">
                  <c:v>0.66666666666666663</c:v>
                </c:pt>
                <c:pt idx="2">
                  <c:v>0.88</c:v>
                </c:pt>
                <c:pt idx="3">
                  <c:v>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A5-4CA5-9537-E741FD8BB6D5}"/>
            </c:ext>
          </c:extLst>
        </c:ser>
        <c:ser>
          <c:idx val="1"/>
          <c:order val="1"/>
          <c:tx>
            <c:strRef>
              <c:f>Major_PSY!$C$2</c:f>
              <c:strCache>
                <c:ptCount val="1"/>
                <c:pt idx="0">
                  <c:v>Overall FA-to-FA Retention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Major_PSY!$A$3:$A$6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Major_PSY!$C$3:$C$6</c:f>
              <c:numCache>
                <c:formatCode>0%</c:formatCode>
                <c:ptCount val="4"/>
                <c:pt idx="0">
                  <c:v>0.66666666666666663</c:v>
                </c:pt>
                <c:pt idx="1">
                  <c:v>0.61363636363636365</c:v>
                </c:pt>
                <c:pt idx="2">
                  <c:v>0.64</c:v>
                </c:pt>
                <c:pt idx="3">
                  <c:v>0.46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A5-4CA5-9537-E741FD8BB6D5}"/>
            </c:ext>
          </c:extLst>
        </c:ser>
        <c:ser>
          <c:idx val="2"/>
          <c:order val="2"/>
          <c:tx>
            <c:strRef>
              <c:f>Major_PSY!$D$2</c:f>
              <c:strCache>
                <c:ptCount val="1"/>
                <c:pt idx="0">
                  <c:v>6-Year Graduation Rate (Graduation Year)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Major_PSY!$A$3:$A$6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Major_PSY!$D$3:$D$6</c:f>
              <c:numCache>
                <c:formatCode>0%</c:formatCode>
                <c:ptCount val="4"/>
                <c:pt idx="0">
                  <c:v>0.44</c:v>
                </c:pt>
                <c:pt idx="1">
                  <c:v>0.25</c:v>
                </c:pt>
                <c:pt idx="2">
                  <c:v>0.27</c:v>
                </c:pt>
                <c:pt idx="3">
                  <c:v>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A5-4CA5-9537-E741FD8BB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336799"/>
        <c:axId val="1446328895"/>
      </c:lineChart>
      <c:catAx>
        <c:axId val="1446336799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6328895"/>
        <c:crosses val="autoZero"/>
        <c:auto val="1"/>
        <c:lblAlgn val="ctr"/>
        <c:lblOffset val="100"/>
        <c:noMultiLvlLbl val="0"/>
      </c:catAx>
      <c:valAx>
        <c:axId val="1446328895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6336799"/>
        <c:crosses val="autoZero"/>
        <c:crossBetween val="between"/>
      </c:valAx>
      <c:valAx>
        <c:axId val="473907439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914511"/>
        <c:crosses val="max"/>
        <c:crossBetween val="between"/>
      </c:valAx>
      <c:catAx>
        <c:axId val="473914511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47390743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Major_SO!$E$2</c:f>
              <c:strCache>
                <c:ptCount val="1"/>
                <c:pt idx="0">
                  <c:v>Overall FA Enrollment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Major_SO!$A$3:$A$6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Major_SO!$E$3:$E$6</c:f>
              <c:numCache>
                <c:formatCode>General</c:formatCode>
                <c:ptCount val="4"/>
                <c:pt idx="0">
                  <c:v>18</c:v>
                </c:pt>
                <c:pt idx="1">
                  <c:v>18</c:v>
                </c:pt>
                <c:pt idx="2">
                  <c:v>15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4B-4E57-BA13-EF2AE608A74F}"/>
            </c:ext>
          </c:extLst>
        </c:ser>
        <c:ser>
          <c:idx val="4"/>
          <c:order val="4"/>
          <c:tx>
            <c:strRef>
              <c:f>Major_SO!$F$2</c:f>
              <c:strCache>
                <c:ptCount val="1"/>
                <c:pt idx="0">
                  <c:v>Number of Completers (ONLY Traditional) </c:v>
                </c:pt>
              </c:strCache>
            </c:strRef>
          </c:tx>
          <c:spPr>
            <a:solidFill>
              <a:schemeClr val="accent5"/>
            </a:solidFill>
            <a:ln w="28575">
              <a:solidFill>
                <a:srgbClr val="FF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Major_SO!$A$3:$A$6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Major_SO!$F$3:$F$6</c:f>
              <c:numCache>
                <c:formatCode>General</c:formatCode>
                <c:ptCount val="4"/>
                <c:pt idx="0">
                  <c:v>7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C7D-46A5-AB64-0603504C1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914511"/>
        <c:axId val="473907439"/>
      </c:barChart>
      <c:lineChart>
        <c:grouping val="standard"/>
        <c:varyColors val="0"/>
        <c:ser>
          <c:idx val="0"/>
          <c:order val="0"/>
          <c:tx>
            <c:strRef>
              <c:f>Major_SO!$B$2</c:f>
              <c:strCache>
                <c:ptCount val="1"/>
                <c:pt idx="0">
                  <c:v>FF FA-to-FA Retention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Major_SO!$A$3:$A$6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Major_SO!$B$3:$B$6</c:f>
              <c:numCache>
                <c:formatCode>0%</c:formatCode>
                <c:ptCount val="4"/>
                <c:pt idx="0">
                  <c:v>0.5</c:v>
                </c:pt>
                <c:pt idx="1">
                  <c:v>0.66666666666666663</c:v>
                </c:pt>
                <c:pt idx="2">
                  <c:v>0.75</c:v>
                </c:pt>
                <c:pt idx="3">
                  <c:v>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4B-4E57-BA13-EF2AE608A74F}"/>
            </c:ext>
          </c:extLst>
        </c:ser>
        <c:ser>
          <c:idx val="1"/>
          <c:order val="1"/>
          <c:tx>
            <c:strRef>
              <c:f>Major_SO!$C$2</c:f>
              <c:strCache>
                <c:ptCount val="1"/>
                <c:pt idx="0">
                  <c:v>Overall FA-to-FA Retention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Major_SO!$A$3:$A$6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Major_SO!$C$3:$C$6</c:f>
              <c:numCache>
                <c:formatCode>0%</c:formatCode>
                <c:ptCount val="4"/>
                <c:pt idx="0">
                  <c:v>0.77777777777777779</c:v>
                </c:pt>
                <c:pt idx="1">
                  <c:v>0.38095238095238093</c:v>
                </c:pt>
                <c:pt idx="2">
                  <c:v>0.67</c:v>
                </c:pt>
                <c:pt idx="3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4B-4E57-BA13-EF2AE608A74F}"/>
            </c:ext>
          </c:extLst>
        </c:ser>
        <c:ser>
          <c:idx val="2"/>
          <c:order val="2"/>
          <c:tx>
            <c:strRef>
              <c:f>Major_SO!$D$2</c:f>
              <c:strCache>
                <c:ptCount val="1"/>
                <c:pt idx="0">
                  <c:v>6-Year Graduation Rate (Graduation Year)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Major_SO!$A$3:$A$6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Major_SO!$D$3:$D$6</c:f>
              <c:numCache>
                <c:formatCode>0%</c:formatCode>
                <c:ptCount val="4"/>
                <c:pt idx="0">
                  <c:v>0.5</c:v>
                </c:pt>
                <c:pt idx="1">
                  <c:v>0.1</c:v>
                </c:pt>
                <c:pt idx="2">
                  <c:v>0.65</c:v>
                </c:pt>
                <c:pt idx="3">
                  <c:v>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4B-4E57-BA13-EF2AE608A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336799"/>
        <c:axId val="1446328895"/>
      </c:lineChart>
      <c:catAx>
        <c:axId val="1446336799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6328895"/>
        <c:crosses val="autoZero"/>
        <c:auto val="1"/>
        <c:lblAlgn val="ctr"/>
        <c:lblOffset val="100"/>
        <c:noMultiLvlLbl val="0"/>
      </c:catAx>
      <c:valAx>
        <c:axId val="1446328895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6336799"/>
        <c:crosses val="autoZero"/>
        <c:crossBetween val="between"/>
      </c:valAx>
      <c:valAx>
        <c:axId val="473907439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914511"/>
        <c:crosses val="max"/>
        <c:crossBetween val="between"/>
      </c:valAx>
      <c:catAx>
        <c:axId val="473914511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47390743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'Comparison_FF Retention'!$B$1</c:f>
              <c:strCache>
                <c:ptCount val="1"/>
                <c:pt idx="0">
                  <c:v>Differences to Total Trad. FF Fall-toFall Retention Rate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'Comparison_FF Retention'!$A$2:$A$20</c:f>
              <c:strCache>
                <c:ptCount val="19"/>
                <c:pt idx="0">
                  <c:v>Political Science</c:v>
                </c:pt>
                <c:pt idx="1">
                  <c:v>Undecided/Unknown</c:v>
                </c:pt>
                <c:pt idx="2">
                  <c:v>Criminal Justice</c:v>
                </c:pt>
                <c:pt idx="3">
                  <c:v>Business Administration</c:v>
                </c:pt>
                <c:pt idx="4">
                  <c:v>Biology</c:v>
                </c:pt>
                <c:pt idx="5">
                  <c:v>Chemistry</c:v>
                </c:pt>
                <c:pt idx="6">
                  <c:v>Sociology</c:v>
                </c:pt>
                <c:pt idx="7">
                  <c:v>Kinesiology</c:v>
                </c:pt>
                <c:pt idx="8">
                  <c:v>Total Population Avg</c:v>
                </c:pt>
                <c:pt idx="9">
                  <c:v>Environmental Studies </c:v>
                </c:pt>
                <c:pt idx="10">
                  <c:v>Psychology</c:v>
                </c:pt>
                <c:pt idx="11">
                  <c:v>Education</c:v>
                </c:pt>
                <c:pt idx="12">
                  <c:v>Computer Science</c:v>
                </c:pt>
                <c:pt idx="13">
                  <c:v>Music</c:v>
                </c:pt>
                <c:pt idx="14">
                  <c:v>Communication</c:v>
                </c:pt>
                <c:pt idx="15">
                  <c:v>Math</c:v>
                </c:pt>
                <c:pt idx="16">
                  <c:v>Computer Information System</c:v>
                </c:pt>
                <c:pt idx="17">
                  <c:v>History</c:v>
                </c:pt>
                <c:pt idx="18">
                  <c:v>English</c:v>
                </c:pt>
              </c:strCache>
            </c:strRef>
          </c:cat>
          <c:val>
            <c:numRef>
              <c:f>'Comparison_FF Retention'!$B$2:$B$20</c:f>
              <c:numCache>
                <c:formatCode>0%</c:formatCode>
                <c:ptCount val="19"/>
                <c:pt idx="0">
                  <c:v>-0.2</c:v>
                </c:pt>
                <c:pt idx="1">
                  <c:v>-0.17000000000000004</c:v>
                </c:pt>
                <c:pt idx="2">
                  <c:v>-0.13</c:v>
                </c:pt>
                <c:pt idx="3">
                  <c:v>-0.10999999999999999</c:v>
                </c:pt>
                <c:pt idx="4">
                  <c:v>-9.9999999999999978E-2</c:v>
                </c:pt>
                <c:pt idx="5">
                  <c:v>-7.0000000000000062E-2</c:v>
                </c:pt>
                <c:pt idx="6">
                  <c:v>-6.0000000000000053E-2</c:v>
                </c:pt>
                <c:pt idx="7">
                  <c:v>-3.0000000000000027E-2</c:v>
                </c:pt>
                <c:pt idx="8">
                  <c:v>0</c:v>
                </c:pt>
                <c:pt idx="9">
                  <c:v>2.0000000000000018E-2</c:v>
                </c:pt>
                <c:pt idx="10">
                  <c:v>2.0000000000000018E-2</c:v>
                </c:pt>
                <c:pt idx="11">
                  <c:v>3.0000000000000027E-2</c:v>
                </c:pt>
                <c:pt idx="12">
                  <c:v>3.0000000000000027E-2</c:v>
                </c:pt>
                <c:pt idx="13">
                  <c:v>4.9999999999999933E-2</c:v>
                </c:pt>
                <c:pt idx="14">
                  <c:v>8.9999999999999969E-2</c:v>
                </c:pt>
                <c:pt idx="15">
                  <c:v>9.9999999999999978E-2</c:v>
                </c:pt>
                <c:pt idx="16">
                  <c:v>9.9999999999999978E-2</c:v>
                </c:pt>
                <c:pt idx="17">
                  <c:v>0.16000000000000003</c:v>
                </c:pt>
                <c:pt idx="18">
                  <c:v>0.24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ED7D31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0-FE31-4FB9-B8A7-33080CF77F2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76915567"/>
        <c:axId val="1176916815"/>
      </c:barChart>
      <c:catAx>
        <c:axId val="1176915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6916815"/>
        <c:crosses val="autoZero"/>
        <c:auto val="1"/>
        <c:lblAlgn val="ctr"/>
        <c:lblOffset val="100"/>
        <c:noMultiLvlLbl val="0"/>
      </c:catAx>
      <c:valAx>
        <c:axId val="11769168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69155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Differences to Completers</a:t>
            </a:r>
          </a:p>
        </c:rich>
      </c:tx>
      <c:layout>
        <c:manualLayout>
          <c:xMode val="edge"/>
          <c:yMode val="edge"/>
          <c:x val="0.31221261767706909"/>
          <c:y val="1.54142581888246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Comparison_Completers!$B$1</c:f>
              <c:strCache>
                <c:ptCount val="1"/>
                <c:pt idx="0">
                  <c:v>Differences to Completers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Comparison_Completers!$A$2:$A$19</c:f>
              <c:strCache>
                <c:ptCount val="18"/>
                <c:pt idx="0">
                  <c:v>Environmental Studies </c:v>
                </c:pt>
                <c:pt idx="1">
                  <c:v>Chemistry</c:v>
                </c:pt>
                <c:pt idx="2">
                  <c:v>Computer Information System</c:v>
                </c:pt>
                <c:pt idx="3">
                  <c:v>English</c:v>
                </c:pt>
                <c:pt idx="4">
                  <c:v>History</c:v>
                </c:pt>
                <c:pt idx="5">
                  <c:v>Math</c:v>
                </c:pt>
                <c:pt idx="6">
                  <c:v>Music</c:v>
                </c:pt>
                <c:pt idx="7">
                  <c:v>Computer Science</c:v>
                </c:pt>
                <c:pt idx="8">
                  <c:v>Sociology</c:v>
                </c:pt>
                <c:pt idx="9">
                  <c:v>Political Science</c:v>
                </c:pt>
                <c:pt idx="10">
                  <c:v>Communication</c:v>
                </c:pt>
                <c:pt idx="11">
                  <c:v>Total Population Avg</c:v>
                </c:pt>
                <c:pt idx="12">
                  <c:v>Criminal Justice</c:v>
                </c:pt>
                <c:pt idx="13">
                  <c:v>Education</c:v>
                </c:pt>
                <c:pt idx="14">
                  <c:v>Biology</c:v>
                </c:pt>
                <c:pt idx="15">
                  <c:v>Psychology</c:v>
                </c:pt>
                <c:pt idx="16">
                  <c:v>Kinesiology</c:v>
                </c:pt>
                <c:pt idx="17">
                  <c:v>Business Administration</c:v>
                </c:pt>
              </c:strCache>
            </c:strRef>
          </c:cat>
          <c:val>
            <c:numRef>
              <c:f>Comparison_Completers!$B$2:$B$19</c:f>
              <c:numCache>
                <c:formatCode>0</c:formatCode>
                <c:ptCount val="18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-6</c:v>
                </c:pt>
                <c:pt idx="4">
                  <c:v>-6</c:v>
                </c:pt>
                <c:pt idx="5">
                  <c:v>-6</c:v>
                </c:pt>
                <c:pt idx="6">
                  <c:v>-6</c:v>
                </c:pt>
                <c:pt idx="7">
                  <c:v>-5</c:v>
                </c:pt>
                <c:pt idx="8">
                  <c:v>-5</c:v>
                </c:pt>
                <c:pt idx="9">
                  <c:v>-4</c:v>
                </c:pt>
                <c:pt idx="10">
                  <c:v>-1</c:v>
                </c:pt>
                <c:pt idx="11">
                  <c:v>0</c:v>
                </c:pt>
                <c:pt idx="12">
                  <c:v>2</c:v>
                </c:pt>
                <c:pt idx="13">
                  <c:v>4</c:v>
                </c:pt>
                <c:pt idx="14">
                  <c:v>5</c:v>
                </c:pt>
                <c:pt idx="15">
                  <c:v>10</c:v>
                </c:pt>
                <c:pt idx="16">
                  <c:v>17</c:v>
                </c:pt>
                <c:pt idx="17">
                  <c:v>20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ED7D31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0-EE4D-4985-BDFC-978CDF8BE8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76915567"/>
        <c:axId val="1176916815"/>
      </c:barChart>
      <c:catAx>
        <c:axId val="1176915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6916815"/>
        <c:crosses val="autoZero"/>
        <c:auto val="1"/>
        <c:lblAlgn val="ctr"/>
        <c:lblOffset val="100"/>
        <c:noMultiLvlLbl val="0"/>
      </c:catAx>
      <c:valAx>
        <c:axId val="11769168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69155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'Comparison_6-Year Graduation'!$B$1</c:f>
              <c:strCache>
                <c:ptCount val="1"/>
                <c:pt idx="0">
                  <c:v>Differences to Overall 6-Year Graduation Rate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'Comparison_6-Year Graduation'!$A$2:$A$19</c:f>
              <c:strCache>
                <c:ptCount val="18"/>
                <c:pt idx="0">
                  <c:v>English</c:v>
                </c:pt>
                <c:pt idx="1">
                  <c:v>History</c:v>
                </c:pt>
                <c:pt idx="2">
                  <c:v>Undecided/Unknown</c:v>
                </c:pt>
                <c:pt idx="3">
                  <c:v>Communication</c:v>
                </c:pt>
                <c:pt idx="4">
                  <c:v>Math</c:v>
                </c:pt>
                <c:pt idx="5">
                  <c:v>Computer Science</c:v>
                </c:pt>
                <c:pt idx="6">
                  <c:v>Kinesiology</c:v>
                </c:pt>
                <c:pt idx="7">
                  <c:v>Education</c:v>
                </c:pt>
                <c:pt idx="8">
                  <c:v>Music</c:v>
                </c:pt>
                <c:pt idx="9">
                  <c:v>Total Population Avg</c:v>
                </c:pt>
                <c:pt idx="10">
                  <c:v>Psychology</c:v>
                </c:pt>
                <c:pt idx="11">
                  <c:v>Criminal Justice</c:v>
                </c:pt>
                <c:pt idx="12">
                  <c:v>Chemistry</c:v>
                </c:pt>
                <c:pt idx="13">
                  <c:v>Business Administration</c:v>
                </c:pt>
                <c:pt idx="14">
                  <c:v>Biology</c:v>
                </c:pt>
                <c:pt idx="15">
                  <c:v>Sociology</c:v>
                </c:pt>
                <c:pt idx="16">
                  <c:v>Political Science</c:v>
                </c:pt>
                <c:pt idx="17">
                  <c:v>Computer Information System</c:v>
                </c:pt>
              </c:strCache>
            </c:strRef>
          </c:cat>
          <c:val>
            <c:numRef>
              <c:f>'Comparison_6-Year Graduation'!$B$2:$B$19</c:f>
              <c:numCache>
                <c:formatCode>0%</c:formatCode>
                <c:ptCount val="18"/>
                <c:pt idx="0">
                  <c:v>-0.25</c:v>
                </c:pt>
                <c:pt idx="1">
                  <c:v>-0.22999999999999998</c:v>
                </c:pt>
                <c:pt idx="2">
                  <c:v>-0.18</c:v>
                </c:pt>
                <c:pt idx="3">
                  <c:v>-0.06</c:v>
                </c:pt>
                <c:pt idx="4">
                  <c:v>-3.999999999999998E-2</c:v>
                </c:pt>
                <c:pt idx="5">
                  <c:v>-2.9999999999999971E-2</c:v>
                </c:pt>
                <c:pt idx="6">
                  <c:v>-2.0000000000000018E-2</c:v>
                </c:pt>
                <c:pt idx="7">
                  <c:v>-1.0000000000000009E-2</c:v>
                </c:pt>
                <c:pt idx="8">
                  <c:v>0</c:v>
                </c:pt>
                <c:pt idx="9">
                  <c:v>0</c:v>
                </c:pt>
                <c:pt idx="10">
                  <c:v>2.0000000000000018E-2</c:v>
                </c:pt>
                <c:pt idx="11">
                  <c:v>3.999999999999998E-2</c:v>
                </c:pt>
                <c:pt idx="12">
                  <c:v>4.9999999999999989E-2</c:v>
                </c:pt>
                <c:pt idx="13">
                  <c:v>7.0000000000000007E-2</c:v>
                </c:pt>
                <c:pt idx="14">
                  <c:v>0.14000000000000001</c:v>
                </c:pt>
                <c:pt idx="15">
                  <c:v>0.15000000000000002</c:v>
                </c:pt>
                <c:pt idx="16">
                  <c:v>0.15999999999999998</c:v>
                </c:pt>
                <c:pt idx="17">
                  <c:v>0.23000000000000004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ED7D31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0-67FF-45BE-A266-690673673D2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76915567"/>
        <c:axId val="1176916815"/>
      </c:barChart>
      <c:catAx>
        <c:axId val="1176915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6916815"/>
        <c:crosses val="autoZero"/>
        <c:auto val="1"/>
        <c:lblAlgn val="ctr"/>
        <c:lblOffset val="100"/>
        <c:noMultiLvlLbl val="0"/>
      </c:catAx>
      <c:valAx>
        <c:axId val="11769168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69155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Major_UN!$E$2</c:f>
              <c:strCache>
                <c:ptCount val="1"/>
                <c:pt idx="0">
                  <c:v>Overall FA Enrollment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Major_UN!$A$3:$A$10</c:f>
              <c:numCache>
                <c:formatCode>0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Major_UN!$E$3:$E$10</c:f>
              <c:numCache>
                <c:formatCode>General</c:formatCode>
                <c:ptCount val="8"/>
                <c:pt idx="0">
                  <c:v>42</c:v>
                </c:pt>
                <c:pt idx="1">
                  <c:v>23</c:v>
                </c:pt>
                <c:pt idx="2">
                  <c:v>20</c:v>
                </c:pt>
                <c:pt idx="3">
                  <c:v>21</c:v>
                </c:pt>
                <c:pt idx="4">
                  <c:v>33</c:v>
                </c:pt>
                <c:pt idx="5">
                  <c:v>25</c:v>
                </c:pt>
                <c:pt idx="6">
                  <c:v>3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8D-4D44-9120-235816C5C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73914511"/>
        <c:axId val="473907439"/>
      </c:barChart>
      <c:lineChart>
        <c:grouping val="standard"/>
        <c:varyColors val="0"/>
        <c:ser>
          <c:idx val="0"/>
          <c:order val="0"/>
          <c:tx>
            <c:strRef>
              <c:f>Major_UN!$B$2</c:f>
              <c:strCache>
                <c:ptCount val="1"/>
                <c:pt idx="0">
                  <c:v>FF FA-to-FA Retention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Major_UN!$A$3:$A$10</c:f>
              <c:numCache>
                <c:formatCode>0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Major_UN!$B$3:$B$10</c:f>
              <c:numCache>
                <c:formatCode>0%</c:formatCode>
                <c:ptCount val="8"/>
                <c:pt idx="0">
                  <c:v>0.60869565217391308</c:v>
                </c:pt>
                <c:pt idx="1">
                  <c:v>0.25</c:v>
                </c:pt>
                <c:pt idx="2">
                  <c:v>0.54</c:v>
                </c:pt>
                <c:pt idx="3">
                  <c:v>0.53333333333333333</c:v>
                </c:pt>
                <c:pt idx="4">
                  <c:v>0.35714285714285715</c:v>
                </c:pt>
                <c:pt idx="5">
                  <c:v>0.53846153846153844</c:v>
                </c:pt>
                <c:pt idx="6">
                  <c:v>0.5</c:v>
                </c:pt>
                <c:pt idx="7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8D-4D44-9120-235816C5C040}"/>
            </c:ext>
          </c:extLst>
        </c:ser>
        <c:ser>
          <c:idx val="1"/>
          <c:order val="1"/>
          <c:tx>
            <c:strRef>
              <c:f>Major_UN!$C$2</c:f>
              <c:strCache>
                <c:ptCount val="1"/>
                <c:pt idx="0">
                  <c:v>Overall FA-to-FA Retention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Major_UN!$A$3:$A$10</c:f>
              <c:numCache>
                <c:formatCode>0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Major_UN!$C$3:$C$10</c:f>
              <c:numCache>
                <c:formatCode>0%</c:formatCode>
                <c:ptCount val="8"/>
                <c:pt idx="0">
                  <c:v>0.54761904761904767</c:v>
                </c:pt>
                <c:pt idx="1">
                  <c:v>0.2608695652173913</c:v>
                </c:pt>
                <c:pt idx="2">
                  <c:v>0.5</c:v>
                </c:pt>
                <c:pt idx="3">
                  <c:v>0.27586206896551724</c:v>
                </c:pt>
                <c:pt idx="4">
                  <c:v>0.54761904761904767</c:v>
                </c:pt>
                <c:pt idx="5">
                  <c:v>0.2608695652173913</c:v>
                </c:pt>
                <c:pt idx="6">
                  <c:v>0.33</c:v>
                </c:pt>
                <c:pt idx="7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8D-4D44-9120-235816C5C040}"/>
            </c:ext>
          </c:extLst>
        </c:ser>
        <c:ser>
          <c:idx val="2"/>
          <c:order val="2"/>
          <c:tx>
            <c:strRef>
              <c:f>Major_UN!$D$2</c:f>
              <c:strCache>
                <c:ptCount val="1"/>
                <c:pt idx="0">
                  <c:v>6-Year Graduation Rate (Graduation Year)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Major_UN!$A$3:$A$10</c:f>
              <c:numCache>
                <c:formatCode>0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Major_UN!$D$3:$D$10</c:f>
              <c:numCache>
                <c:formatCode>0%</c:formatCode>
                <c:ptCount val="8"/>
                <c:pt idx="0">
                  <c:v>0.28000000000000003</c:v>
                </c:pt>
                <c:pt idx="1">
                  <c:v>0.15</c:v>
                </c:pt>
                <c:pt idx="2">
                  <c:v>0.12</c:v>
                </c:pt>
                <c:pt idx="3">
                  <c:v>0.06</c:v>
                </c:pt>
                <c:pt idx="4">
                  <c:v>0.22</c:v>
                </c:pt>
                <c:pt idx="5">
                  <c:v>0.08</c:v>
                </c:pt>
                <c:pt idx="6">
                  <c:v>7.0000000000000007E-2</c:v>
                </c:pt>
                <c:pt idx="7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88D-4D44-9120-235816C5C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336799"/>
        <c:axId val="1446328895"/>
      </c:lineChart>
      <c:catAx>
        <c:axId val="1446336799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6328895"/>
        <c:crosses val="autoZero"/>
        <c:auto val="1"/>
        <c:lblAlgn val="ctr"/>
        <c:lblOffset val="100"/>
        <c:noMultiLvlLbl val="0"/>
      </c:catAx>
      <c:valAx>
        <c:axId val="1446328895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6336799"/>
        <c:crosses val="autoZero"/>
        <c:crossBetween val="between"/>
      </c:valAx>
      <c:valAx>
        <c:axId val="473907439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914511"/>
        <c:crosses val="max"/>
        <c:crossBetween val="between"/>
      </c:valAx>
      <c:catAx>
        <c:axId val="473914511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47390743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Major_AT!$E$2</c:f>
              <c:strCache>
                <c:ptCount val="1"/>
                <c:pt idx="0">
                  <c:v>Overall FA Enrollment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Major_AT!$A$3:$A$10</c:f>
              <c:numCache>
                <c:formatCode>0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Major_AT!$E$3:$E$10</c:f>
              <c:numCache>
                <c:formatCode>General</c:formatCode>
                <c:ptCount val="8"/>
                <c:pt idx="0">
                  <c:v>42</c:v>
                </c:pt>
                <c:pt idx="1">
                  <c:v>23</c:v>
                </c:pt>
                <c:pt idx="2">
                  <c:v>20</c:v>
                </c:pt>
                <c:pt idx="3">
                  <c:v>21</c:v>
                </c:pt>
                <c:pt idx="4">
                  <c:v>33</c:v>
                </c:pt>
                <c:pt idx="5">
                  <c:v>25</c:v>
                </c:pt>
                <c:pt idx="6">
                  <c:v>13</c:v>
                </c:pt>
                <c:pt idx="7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90-49EA-88A8-0CFC66FD0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73914511"/>
        <c:axId val="473907439"/>
      </c:barChart>
      <c:lineChart>
        <c:grouping val="standard"/>
        <c:varyColors val="0"/>
        <c:ser>
          <c:idx val="0"/>
          <c:order val="0"/>
          <c:tx>
            <c:strRef>
              <c:f>Major_AT!$B$2</c:f>
              <c:strCache>
                <c:ptCount val="1"/>
                <c:pt idx="0">
                  <c:v>FF FA-to-FA Retention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Major_AT!$A$3:$A$10</c:f>
              <c:numCache>
                <c:formatCode>0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Major_AT!$B$3:$B$10</c:f>
              <c:numCache>
                <c:formatCode>0%</c:formatCode>
                <c:ptCount val="8"/>
                <c:pt idx="0">
                  <c:v>0.60869565217391308</c:v>
                </c:pt>
                <c:pt idx="1">
                  <c:v>0.25</c:v>
                </c:pt>
                <c:pt idx="2">
                  <c:v>0.54</c:v>
                </c:pt>
                <c:pt idx="3">
                  <c:v>0.53333333333333333</c:v>
                </c:pt>
                <c:pt idx="4">
                  <c:v>0.35714285714285715</c:v>
                </c:pt>
                <c:pt idx="5">
                  <c:v>0.53846153846153844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90-49EA-88A8-0CFC66FD0965}"/>
            </c:ext>
          </c:extLst>
        </c:ser>
        <c:ser>
          <c:idx val="1"/>
          <c:order val="1"/>
          <c:tx>
            <c:strRef>
              <c:f>Major_AT!$C$2</c:f>
              <c:strCache>
                <c:ptCount val="1"/>
                <c:pt idx="0">
                  <c:v>Overall FA-to-FA Retention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Major_AT!$A$3:$A$10</c:f>
              <c:numCache>
                <c:formatCode>0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Major_AT!$C$3:$C$10</c:f>
              <c:numCache>
                <c:formatCode>0%</c:formatCode>
                <c:ptCount val="8"/>
                <c:pt idx="0">
                  <c:v>0.54761904761904767</c:v>
                </c:pt>
                <c:pt idx="1">
                  <c:v>0.2608695652173913</c:v>
                </c:pt>
                <c:pt idx="2">
                  <c:v>0.5</c:v>
                </c:pt>
                <c:pt idx="3">
                  <c:v>0.27586206896551724</c:v>
                </c:pt>
                <c:pt idx="4">
                  <c:v>0.54761904761904767</c:v>
                </c:pt>
                <c:pt idx="5">
                  <c:v>0.2608695652173913</c:v>
                </c:pt>
                <c:pt idx="6">
                  <c:v>0.38</c:v>
                </c:pt>
                <c:pt idx="7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90-49EA-88A8-0CFC66FD0965}"/>
            </c:ext>
          </c:extLst>
        </c:ser>
        <c:ser>
          <c:idx val="2"/>
          <c:order val="2"/>
          <c:tx>
            <c:strRef>
              <c:f>Major_AT!$D$2</c:f>
              <c:strCache>
                <c:ptCount val="1"/>
                <c:pt idx="0">
                  <c:v>6-Year Graduation Rate (Graduation Year)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Major_AT!$A$3:$A$10</c:f>
              <c:numCache>
                <c:formatCode>0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Major_AT!$D$3:$D$10</c:f>
              <c:numCache>
                <c:formatCode>0%</c:formatCode>
                <c:ptCount val="8"/>
                <c:pt idx="0">
                  <c:v>0.28000000000000003</c:v>
                </c:pt>
                <c:pt idx="1">
                  <c:v>0.15</c:v>
                </c:pt>
                <c:pt idx="2">
                  <c:v>0.12</c:v>
                </c:pt>
                <c:pt idx="3">
                  <c:v>0.06</c:v>
                </c:pt>
                <c:pt idx="4">
                  <c:v>0.22</c:v>
                </c:pt>
                <c:pt idx="5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F90-49EA-88A8-0CFC66FD0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336799"/>
        <c:axId val="1446328895"/>
      </c:lineChart>
      <c:catAx>
        <c:axId val="1446336799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6328895"/>
        <c:crosses val="autoZero"/>
        <c:auto val="1"/>
        <c:lblAlgn val="ctr"/>
        <c:lblOffset val="100"/>
        <c:noMultiLvlLbl val="0"/>
      </c:catAx>
      <c:valAx>
        <c:axId val="1446328895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6336799"/>
        <c:crosses val="autoZero"/>
        <c:crossBetween val="between"/>
      </c:valAx>
      <c:valAx>
        <c:axId val="473907439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914511"/>
        <c:crosses val="max"/>
        <c:crossBetween val="between"/>
      </c:valAx>
      <c:catAx>
        <c:axId val="473914511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47390743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Major_BA!$E$2</c:f>
              <c:strCache>
                <c:ptCount val="1"/>
                <c:pt idx="0">
                  <c:v>Overall FA Enrollment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Major_BA!$A$3:$A$6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Major_BA!$E$3:$E$6</c:f>
              <c:numCache>
                <c:formatCode>General</c:formatCode>
                <c:ptCount val="4"/>
                <c:pt idx="0">
                  <c:v>142</c:v>
                </c:pt>
                <c:pt idx="1">
                  <c:v>125</c:v>
                </c:pt>
                <c:pt idx="2">
                  <c:v>120</c:v>
                </c:pt>
                <c:pt idx="3">
                  <c:v>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EB-4D7A-9FC3-7BE0B4CA1AA4}"/>
            </c:ext>
          </c:extLst>
        </c:ser>
        <c:ser>
          <c:idx val="4"/>
          <c:order val="4"/>
          <c:tx>
            <c:strRef>
              <c:f>Major_BA!$F$2</c:f>
              <c:strCache>
                <c:ptCount val="1"/>
                <c:pt idx="0">
                  <c:v>Number of Completers (ONLY Traditional) </c:v>
                </c:pt>
              </c:strCache>
            </c:strRef>
          </c:tx>
          <c:spPr>
            <a:solidFill>
              <a:schemeClr val="accent5"/>
            </a:solidFill>
            <a:ln w="28575">
              <a:solidFill>
                <a:srgbClr val="FF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Major_BA!$A$3:$A$6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Major_BA!$F$3:$F$6</c:f>
              <c:numCache>
                <c:formatCode>General</c:formatCode>
                <c:ptCount val="4"/>
                <c:pt idx="0">
                  <c:v>20</c:v>
                </c:pt>
                <c:pt idx="1">
                  <c:v>20</c:v>
                </c:pt>
                <c:pt idx="2">
                  <c:v>38</c:v>
                </c:pt>
                <c:pt idx="3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748-4587-B9C2-CE7F52378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6359263"/>
        <c:axId val="1446353855"/>
      </c:barChart>
      <c:lineChart>
        <c:grouping val="standard"/>
        <c:varyColors val="0"/>
        <c:ser>
          <c:idx val="0"/>
          <c:order val="0"/>
          <c:tx>
            <c:strRef>
              <c:f>Major_BA!$B$2</c:f>
              <c:strCache>
                <c:ptCount val="1"/>
                <c:pt idx="0">
                  <c:v>FF FA-to-FA Retention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Major_BA!$A$3:$A$6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Major_BA!$B$3:$B$6</c:f>
              <c:numCache>
                <c:formatCode>0%</c:formatCode>
                <c:ptCount val="4"/>
                <c:pt idx="0">
                  <c:v>0.57446808510638303</c:v>
                </c:pt>
                <c:pt idx="1">
                  <c:v>0.55000000000000004</c:v>
                </c:pt>
                <c:pt idx="2">
                  <c:v>0.62</c:v>
                </c:pt>
                <c:pt idx="3">
                  <c:v>0.43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EB-4D7A-9FC3-7BE0B4CA1AA4}"/>
            </c:ext>
          </c:extLst>
        </c:ser>
        <c:ser>
          <c:idx val="1"/>
          <c:order val="1"/>
          <c:tx>
            <c:strRef>
              <c:f>Major_BA!$C$2</c:f>
              <c:strCache>
                <c:ptCount val="1"/>
                <c:pt idx="0">
                  <c:v>Overall FA-to-FA Retention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Major_BA!$A$3:$A$6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Major_BA!$C$3:$C$6</c:f>
              <c:numCache>
                <c:formatCode>0%</c:formatCode>
                <c:ptCount val="4"/>
                <c:pt idx="0">
                  <c:v>0.65873015873015872</c:v>
                </c:pt>
                <c:pt idx="1">
                  <c:v>0.69026548672566368</c:v>
                </c:pt>
                <c:pt idx="2">
                  <c:v>0.68</c:v>
                </c:pt>
                <c:pt idx="3">
                  <c:v>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EB-4D7A-9FC3-7BE0B4CA1AA4}"/>
            </c:ext>
          </c:extLst>
        </c:ser>
        <c:ser>
          <c:idx val="2"/>
          <c:order val="2"/>
          <c:tx>
            <c:strRef>
              <c:f>Major_BA!$D$2</c:f>
              <c:strCache>
                <c:ptCount val="1"/>
                <c:pt idx="0">
                  <c:v>6-Year Graduation Rate (Graduation Year)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Major_BA!$A$3:$A$6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Major_BA!$D$3:$D$6</c:f>
              <c:numCache>
                <c:formatCode>0%</c:formatCode>
                <c:ptCount val="4"/>
                <c:pt idx="0">
                  <c:v>0.44</c:v>
                </c:pt>
                <c:pt idx="1">
                  <c:v>0.37</c:v>
                </c:pt>
                <c:pt idx="2">
                  <c:v>0.39</c:v>
                </c:pt>
                <c:pt idx="3">
                  <c:v>0.33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EB-4D7A-9FC3-7BE0B4CA1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358431"/>
        <c:axId val="1446360927"/>
      </c:lineChart>
      <c:catAx>
        <c:axId val="1446358431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6360927"/>
        <c:crosses val="autoZero"/>
        <c:auto val="1"/>
        <c:lblAlgn val="ctr"/>
        <c:lblOffset val="100"/>
        <c:noMultiLvlLbl val="0"/>
      </c:catAx>
      <c:valAx>
        <c:axId val="1446360927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6358431"/>
        <c:crosses val="autoZero"/>
        <c:crossBetween val="between"/>
      </c:valAx>
      <c:valAx>
        <c:axId val="1446353855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6359263"/>
        <c:crosses val="max"/>
        <c:crossBetween val="between"/>
      </c:valAx>
      <c:catAx>
        <c:axId val="1446359263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144635385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Major_BI!$E$2</c:f>
              <c:strCache>
                <c:ptCount val="1"/>
                <c:pt idx="0">
                  <c:v>Overall FA Enrollment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Major_BI!$A$3:$A$6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Major_BI!$E$3:$E$6</c:f>
              <c:numCache>
                <c:formatCode>General</c:formatCode>
                <c:ptCount val="4"/>
                <c:pt idx="0">
                  <c:v>85</c:v>
                </c:pt>
                <c:pt idx="1">
                  <c:v>72</c:v>
                </c:pt>
                <c:pt idx="2">
                  <c:v>67</c:v>
                </c:pt>
                <c:pt idx="3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A1-4B52-87F1-11636E15052F}"/>
            </c:ext>
          </c:extLst>
        </c:ser>
        <c:ser>
          <c:idx val="4"/>
          <c:order val="4"/>
          <c:tx>
            <c:strRef>
              <c:f>Major_BI!$F$2</c:f>
              <c:strCache>
                <c:ptCount val="1"/>
                <c:pt idx="0">
                  <c:v>Number of Completers (ONLY Traditional) </c:v>
                </c:pt>
              </c:strCache>
            </c:strRef>
          </c:tx>
          <c:spPr>
            <a:solidFill>
              <a:schemeClr val="accent5"/>
            </a:solidFill>
            <a:ln w="31750">
              <a:solidFill>
                <a:srgbClr val="FF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Major_BI!$A$3:$A$6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Major_BI!$F$3:$F$6</c:f>
              <c:numCache>
                <c:formatCode>General</c:formatCode>
                <c:ptCount val="4"/>
                <c:pt idx="0">
                  <c:v>14</c:v>
                </c:pt>
                <c:pt idx="1">
                  <c:v>11</c:v>
                </c:pt>
                <c:pt idx="2">
                  <c:v>20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28F-403F-A94A-2F142D221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914511"/>
        <c:axId val="473907439"/>
      </c:barChart>
      <c:lineChart>
        <c:grouping val="standard"/>
        <c:varyColors val="0"/>
        <c:ser>
          <c:idx val="0"/>
          <c:order val="0"/>
          <c:tx>
            <c:strRef>
              <c:f>Major_BI!$B$2</c:f>
              <c:strCache>
                <c:ptCount val="1"/>
                <c:pt idx="0">
                  <c:v>FF FA-to-FA Retention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Major_BI!$A$3:$A$6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Major_BI!$B$3:$B$6</c:f>
              <c:numCache>
                <c:formatCode>0%</c:formatCode>
                <c:ptCount val="4"/>
                <c:pt idx="0">
                  <c:v>0.63636363636363635</c:v>
                </c:pt>
                <c:pt idx="1">
                  <c:v>0.54545454545454541</c:v>
                </c:pt>
                <c:pt idx="2">
                  <c:v>0.59</c:v>
                </c:pt>
                <c:pt idx="3">
                  <c:v>0.43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A1-4B52-87F1-11636E15052F}"/>
            </c:ext>
          </c:extLst>
        </c:ser>
        <c:ser>
          <c:idx val="1"/>
          <c:order val="1"/>
          <c:tx>
            <c:strRef>
              <c:f>Major_BI!$C$2</c:f>
              <c:strCache>
                <c:ptCount val="1"/>
                <c:pt idx="0">
                  <c:v>Overall FA-to-FA Retention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Major_BI!$A$3:$A$6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Major_BI!$C$3:$C$6</c:f>
              <c:numCache>
                <c:formatCode>0%</c:formatCode>
                <c:ptCount val="4"/>
                <c:pt idx="0">
                  <c:v>0.7068965517241379</c:v>
                </c:pt>
                <c:pt idx="1">
                  <c:v>0.77464788732394363</c:v>
                </c:pt>
                <c:pt idx="2">
                  <c:v>0.56999999999999995</c:v>
                </c:pt>
                <c:pt idx="3">
                  <c:v>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A1-4B52-87F1-11636E15052F}"/>
            </c:ext>
          </c:extLst>
        </c:ser>
        <c:ser>
          <c:idx val="2"/>
          <c:order val="2"/>
          <c:tx>
            <c:strRef>
              <c:f>Major_BI!$D$2</c:f>
              <c:strCache>
                <c:ptCount val="1"/>
                <c:pt idx="0">
                  <c:v>6-Year Graduation Rate (Graduation Year)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Major_BI!$A$3:$A$6</c:f>
              <c:numCache>
                <c:formatCode>0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Major_BI!$D$3:$D$6</c:f>
              <c:numCache>
                <c:formatCode>0%</c:formatCode>
                <c:ptCount val="4"/>
                <c:pt idx="0">
                  <c:v>0.34</c:v>
                </c:pt>
                <c:pt idx="1">
                  <c:v>0.5</c:v>
                </c:pt>
                <c:pt idx="2">
                  <c:v>0.48</c:v>
                </c:pt>
                <c:pt idx="3">
                  <c:v>0.49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A1-4B52-87F1-11636E150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336799"/>
        <c:axId val="1446328895"/>
      </c:lineChart>
      <c:catAx>
        <c:axId val="1446336799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6328895"/>
        <c:crosses val="autoZero"/>
        <c:auto val="1"/>
        <c:lblAlgn val="ctr"/>
        <c:lblOffset val="100"/>
        <c:noMultiLvlLbl val="0"/>
      </c:catAx>
      <c:valAx>
        <c:axId val="1446328895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6336799"/>
        <c:crosses val="autoZero"/>
        <c:crossBetween val="between"/>
      </c:valAx>
      <c:valAx>
        <c:axId val="473907439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914511"/>
        <c:crosses val="max"/>
        <c:crossBetween val="between"/>
      </c:valAx>
      <c:catAx>
        <c:axId val="473914511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47390743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400050</xdr:colOff>
      <xdr:row>0</xdr:row>
      <xdr:rowOff>114300</xdr:rowOff>
    </xdr:from>
    <xdr:to>
      <xdr:col>4</xdr:col>
      <xdr:colOff>2070100</xdr:colOff>
      <xdr:row>32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416A01-6A06-494F-926F-EFD6787511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158748</xdr:colOff>
      <xdr:row>8</xdr:row>
      <xdr:rowOff>142876</xdr:rowOff>
    </xdr:from>
    <xdr:to>
      <xdr:col>11</xdr:col>
      <xdr:colOff>171450</xdr:colOff>
      <xdr:row>39</xdr:row>
      <xdr:rowOff>47626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0EF6632-8096-4906-A52D-25AA9B9F63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873124</xdr:colOff>
      <xdr:row>10</xdr:row>
      <xdr:rowOff>25400</xdr:rowOff>
    </xdr:from>
    <xdr:to>
      <xdr:col>6</xdr:col>
      <xdr:colOff>869949</xdr:colOff>
      <xdr:row>33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2B8970-74A8-41F0-AAC7-8EB8F1DB1C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873124</xdr:colOff>
      <xdr:row>9</xdr:row>
      <xdr:rowOff>146050</xdr:rowOff>
    </xdr:from>
    <xdr:to>
      <xdr:col>6</xdr:col>
      <xdr:colOff>869949</xdr:colOff>
      <xdr:row>33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B1F2AC-2026-4988-9A84-9C3506D150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873124</xdr:colOff>
      <xdr:row>9</xdr:row>
      <xdr:rowOff>177800</xdr:rowOff>
    </xdr:from>
    <xdr:to>
      <xdr:col>6</xdr:col>
      <xdr:colOff>869949</xdr:colOff>
      <xdr:row>33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E11B351-58D9-498A-A735-72BDC312F9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873124</xdr:colOff>
      <xdr:row>10</xdr:row>
      <xdr:rowOff>0</xdr:rowOff>
    </xdr:from>
    <xdr:to>
      <xdr:col>6</xdr:col>
      <xdr:colOff>869949</xdr:colOff>
      <xdr:row>33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E701AC-2B29-48B3-ACBF-DB5721BC1C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873124</xdr:colOff>
      <xdr:row>10</xdr:row>
      <xdr:rowOff>57150</xdr:rowOff>
    </xdr:from>
    <xdr:to>
      <xdr:col>7</xdr:col>
      <xdr:colOff>501650</xdr:colOff>
      <xdr:row>33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12AA91-4528-4FF9-9B17-54F0AD8A92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873124</xdr:colOff>
      <xdr:row>10</xdr:row>
      <xdr:rowOff>6350</xdr:rowOff>
    </xdr:from>
    <xdr:to>
      <xdr:col>7</xdr:col>
      <xdr:colOff>501650</xdr:colOff>
      <xdr:row>33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0F976FE-B0C1-4A68-B914-55950FB8D4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682624</xdr:colOff>
      <xdr:row>10</xdr:row>
      <xdr:rowOff>57150</xdr:rowOff>
    </xdr:from>
    <xdr:to>
      <xdr:col>7</xdr:col>
      <xdr:colOff>349250</xdr:colOff>
      <xdr:row>33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926F63-F8DF-4B79-BA6F-E0DA232A11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873124</xdr:colOff>
      <xdr:row>9</xdr:row>
      <xdr:rowOff>171450</xdr:rowOff>
    </xdr:from>
    <xdr:to>
      <xdr:col>7</xdr:col>
      <xdr:colOff>501650</xdr:colOff>
      <xdr:row>33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219838-18FF-4936-8104-B1FCDD166B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873124</xdr:colOff>
      <xdr:row>8</xdr:row>
      <xdr:rowOff>44450</xdr:rowOff>
    </xdr:from>
    <xdr:to>
      <xdr:col>7</xdr:col>
      <xdr:colOff>501650</xdr:colOff>
      <xdr:row>32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AFF53C8-7C0F-487D-A038-93AAD24110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400050</xdr:colOff>
      <xdr:row>0</xdr:row>
      <xdr:rowOff>114300</xdr:rowOff>
    </xdr:from>
    <xdr:to>
      <xdr:col>4</xdr:col>
      <xdr:colOff>2070100</xdr:colOff>
      <xdr:row>32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DEB863C-75E2-4851-A5DE-0C879E2F73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873124</xdr:colOff>
      <xdr:row>9</xdr:row>
      <xdr:rowOff>19050</xdr:rowOff>
    </xdr:from>
    <xdr:to>
      <xdr:col>7</xdr:col>
      <xdr:colOff>501650</xdr:colOff>
      <xdr:row>33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6C93AF1-FBFB-4BEE-85AE-6580D49CBA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873124</xdr:colOff>
      <xdr:row>9</xdr:row>
      <xdr:rowOff>88900</xdr:rowOff>
    </xdr:from>
    <xdr:to>
      <xdr:col>7</xdr:col>
      <xdr:colOff>501650</xdr:colOff>
      <xdr:row>33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420A5C0-39E2-4D06-95AB-4D992C4DE8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873124</xdr:colOff>
      <xdr:row>9</xdr:row>
      <xdr:rowOff>120650</xdr:rowOff>
    </xdr:from>
    <xdr:to>
      <xdr:col>8</xdr:col>
      <xdr:colOff>596900</xdr:colOff>
      <xdr:row>33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952F75-E3E2-4C88-9893-6E1B5B4FCF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873124</xdr:colOff>
      <xdr:row>9</xdr:row>
      <xdr:rowOff>158750</xdr:rowOff>
    </xdr:from>
    <xdr:to>
      <xdr:col>7</xdr:col>
      <xdr:colOff>501650</xdr:colOff>
      <xdr:row>33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D6E6512-F019-4F6F-9D9F-1F8F1FE034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873124</xdr:colOff>
      <xdr:row>9</xdr:row>
      <xdr:rowOff>133350</xdr:rowOff>
    </xdr:from>
    <xdr:to>
      <xdr:col>9</xdr:col>
      <xdr:colOff>63500</xdr:colOff>
      <xdr:row>33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F118ADB-76BC-4B6B-9207-F24DC128BA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400050</xdr:colOff>
      <xdr:row>0</xdr:row>
      <xdr:rowOff>114300</xdr:rowOff>
    </xdr:from>
    <xdr:to>
      <xdr:col>4</xdr:col>
      <xdr:colOff>2070100</xdr:colOff>
      <xdr:row>32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265B8F2-B12A-462E-B02C-EF7B24A54A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400050</xdr:colOff>
      <xdr:row>0</xdr:row>
      <xdr:rowOff>114300</xdr:rowOff>
    </xdr:from>
    <xdr:to>
      <xdr:col>4</xdr:col>
      <xdr:colOff>2070100</xdr:colOff>
      <xdr:row>32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7ACC531-EB93-4BF1-BDDD-7E433AEC9E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400050</xdr:colOff>
      <xdr:row>0</xdr:row>
      <xdr:rowOff>114300</xdr:rowOff>
    </xdr:from>
    <xdr:to>
      <xdr:col>4</xdr:col>
      <xdr:colOff>2070100</xdr:colOff>
      <xdr:row>32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D1E255-8405-4D1C-AFD8-316023B4DF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101599</xdr:colOff>
      <xdr:row>12</xdr:row>
      <xdr:rowOff>114300</xdr:rowOff>
    </xdr:from>
    <xdr:to>
      <xdr:col>6</xdr:col>
      <xdr:colOff>377825</xdr:colOff>
      <xdr:row>36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E9BB015-2033-407A-90D9-09274B8DC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101599</xdr:colOff>
      <xdr:row>12</xdr:row>
      <xdr:rowOff>114300</xdr:rowOff>
    </xdr:from>
    <xdr:to>
      <xdr:col>6</xdr:col>
      <xdr:colOff>377825</xdr:colOff>
      <xdr:row>36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2034EF8-DFEF-4F2C-B75F-0458DB92D5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11</xdr:row>
      <xdr:rowOff>130175</xdr:rowOff>
    </xdr:from>
    <xdr:to>
      <xdr:col>8</xdr:col>
      <xdr:colOff>469899</xdr:colOff>
      <xdr:row>35</xdr:row>
      <xdr:rowOff>34924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87D3AD9-9D77-4313-8079-2C1DCF6E59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873124</xdr:colOff>
      <xdr:row>8</xdr:row>
      <xdr:rowOff>79374</xdr:rowOff>
    </xdr:from>
    <xdr:to>
      <xdr:col>6</xdr:col>
      <xdr:colOff>869949</xdr:colOff>
      <xdr:row>33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5BDB37-CA85-4AD0-AFEA-C16A4187AC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1F8DE-A184-43AF-A64E-9F35B928ED92}">
  <dimension ref="A1:G3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H24" sqref="H24"/>
    </sheetView>
  </sheetViews>
  <sheetFormatPr defaultRowHeight="15" x14ac:dyDescent="0.25"/>
  <cols>
    <col min="1" max="1" width="28.28515625" bestFit="1" customWidth="1"/>
    <col min="2" max="2" width="16.28515625" customWidth="1"/>
    <col min="3" max="5" width="11" style="1" customWidth="1"/>
    <col min="6" max="6" width="15" customWidth="1"/>
    <col min="7" max="7" width="16.42578125" customWidth="1"/>
  </cols>
  <sheetData>
    <row r="1" spans="1:7" ht="35.450000000000003" customHeight="1" x14ac:dyDescent="0.35">
      <c r="A1" s="79" t="s">
        <v>0</v>
      </c>
      <c r="B1" s="79"/>
      <c r="C1" s="79"/>
      <c r="D1" s="70"/>
      <c r="E1" s="70"/>
      <c r="F1" s="25"/>
    </row>
    <row r="2" spans="1:7" ht="33.950000000000003" customHeight="1" x14ac:dyDescent="0.25">
      <c r="A2" s="24" t="s">
        <v>1</v>
      </c>
      <c r="B2" s="11">
        <v>2019</v>
      </c>
      <c r="C2" s="11">
        <v>2020</v>
      </c>
      <c r="D2" s="11">
        <v>2021</v>
      </c>
      <c r="E2" s="11">
        <v>2022</v>
      </c>
      <c r="F2" s="27" t="s">
        <v>39</v>
      </c>
      <c r="G2" s="27" t="s">
        <v>2</v>
      </c>
    </row>
    <row r="3" spans="1:7" ht="15" customHeight="1" x14ac:dyDescent="0.25">
      <c r="A3" s="4" t="s">
        <v>3</v>
      </c>
      <c r="B3" s="7">
        <v>0.57446808510638303</v>
      </c>
      <c r="C3" s="7">
        <v>0.54761904761904767</v>
      </c>
      <c r="D3" s="7">
        <v>0.62</v>
      </c>
      <c r="E3" s="7">
        <v>0.43</v>
      </c>
      <c r="F3" s="26">
        <f t="shared" ref="F3:F20" si="0">AVERAGE(B3:E3)</f>
        <v>0.54302178318135774</v>
      </c>
    </row>
    <row r="4" spans="1:7" ht="15" customHeight="1" x14ac:dyDescent="0.25">
      <c r="A4" s="4" t="s">
        <v>4</v>
      </c>
      <c r="B4" s="7">
        <v>0.63636363636363635</v>
      </c>
      <c r="C4" s="7">
        <v>0.54545454545454541</v>
      </c>
      <c r="D4" s="7">
        <v>0.59</v>
      </c>
      <c r="E4" s="7">
        <v>0.43</v>
      </c>
      <c r="F4" s="26">
        <f t="shared" si="0"/>
        <v>0.55045454545454542</v>
      </c>
    </row>
    <row r="5" spans="1:7" ht="15" customHeight="1" x14ac:dyDescent="0.25">
      <c r="A5" s="4" t="s">
        <v>5</v>
      </c>
      <c r="B5" s="7">
        <v>0.33333333333333331</v>
      </c>
      <c r="C5" s="7">
        <v>1</v>
      </c>
      <c r="D5" s="7">
        <v>0</v>
      </c>
      <c r="E5" s="7">
        <v>1</v>
      </c>
      <c r="F5" s="26">
        <f t="shared" si="0"/>
        <v>0.58333333333333326</v>
      </c>
    </row>
    <row r="6" spans="1:7" ht="15" customHeight="1" x14ac:dyDescent="0.25">
      <c r="A6" s="4" t="s">
        <v>7</v>
      </c>
      <c r="B6" s="7">
        <v>0.5</v>
      </c>
      <c r="C6" s="7">
        <v>1</v>
      </c>
      <c r="D6" s="7">
        <v>1</v>
      </c>
      <c r="E6" s="7">
        <v>0.5</v>
      </c>
      <c r="F6" s="26">
        <f t="shared" si="0"/>
        <v>0.75</v>
      </c>
    </row>
    <row r="7" spans="1:7" ht="15" customHeight="1" x14ac:dyDescent="0.25">
      <c r="A7" s="4" t="s">
        <v>8</v>
      </c>
      <c r="B7" s="7">
        <v>0.5</v>
      </c>
      <c r="C7" s="7">
        <v>1</v>
      </c>
      <c r="D7" s="7">
        <v>0.67</v>
      </c>
      <c r="E7" s="7">
        <v>0.78</v>
      </c>
      <c r="F7" s="26">
        <f t="shared" si="0"/>
        <v>0.73750000000000004</v>
      </c>
    </row>
    <row r="8" spans="1:7" ht="15" customHeight="1" x14ac:dyDescent="0.25">
      <c r="A8" s="4" t="s">
        <v>9</v>
      </c>
      <c r="B8" s="7">
        <v>0.67</v>
      </c>
      <c r="C8" s="7">
        <v>0.8571428571428571</v>
      </c>
      <c r="D8" s="7">
        <v>0.71</v>
      </c>
      <c r="E8" s="7">
        <v>0.5</v>
      </c>
      <c r="F8" s="26">
        <f t="shared" si="0"/>
        <v>0.68428571428571427</v>
      </c>
    </row>
    <row r="9" spans="1:7" ht="15" customHeight="1" x14ac:dyDescent="0.25">
      <c r="A9" s="4" t="s">
        <v>10</v>
      </c>
      <c r="B9" s="7">
        <v>0.54</v>
      </c>
      <c r="C9" s="7">
        <v>0.5</v>
      </c>
      <c r="D9" s="7">
        <v>0.65</v>
      </c>
      <c r="E9" s="7">
        <v>0.04</v>
      </c>
      <c r="F9" s="26">
        <f t="shared" si="0"/>
        <v>0.4325</v>
      </c>
    </row>
    <row r="10" spans="1:7" ht="15" customHeight="1" x14ac:dyDescent="0.25">
      <c r="A10" s="4" t="s">
        <v>11</v>
      </c>
      <c r="B10" s="7">
        <v>0.43</v>
      </c>
      <c r="C10" s="7">
        <v>1</v>
      </c>
      <c r="D10" s="7">
        <v>0.74</v>
      </c>
      <c r="E10" s="7">
        <v>0.53</v>
      </c>
      <c r="F10" s="26">
        <f t="shared" si="0"/>
        <v>0.67500000000000004</v>
      </c>
    </row>
    <row r="11" spans="1:7" ht="15" customHeight="1" x14ac:dyDescent="0.25">
      <c r="A11" s="4" t="s">
        <v>12</v>
      </c>
      <c r="B11" s="7" t="s">
        <v>6</v>
      </c>
      <c r="C11" s="7">
        <v>1</v>
      </c>
      <c r="D11" s="7">
        <v>1</v>
      </c>
      <c r="E11" s="7">
        <v>0.67</v>
      </c>
      <c r="F11" s="26">
        <f t="shared" si="0"/>
        <v>0.89</v>
      </c>
    </row>
    <row r="12" spans="1:7" ht="15" customHeight="1" x14ac:dyDescent="0.25">
      <c r="A12" s="5" t="s">
        <v>13</v>
      </c>
      <c r="B12" s="7">
        <v>0</v>
      </c>
      <c r="C12" s="3" t="s">
        <v>6</v>
      </c>
      <c r="D12" s="7">
        <v>1</v>
      </c>
      <c r="E12" s="3" t="s">
        <v>6</v>
      </c>
      <c r="F12" s="26">
        <f t="shared" si="0"/>
        <v>0.5</v>
      </c>
    </row>
    <row r="13" spans="1:7" ht="15" customHeight="1" x14ac:dyDescent="0.25">
      <c r="A13" s="4" t="s">
        <v>14</v>
      </c>
      <c r="B13" s="7">
        <v>0.75</v>
      </c>
      <c r="C13" s="7">
        <v>1</v>
      </c>
      <c r="D13" s="7">
        <v>0.5</v>
      </c>
      <c r="E13" s="7">
        <v>1</v>
      </c>
      <c r="F13" s="26">
        <f t="shared" si="0"/>
        <v>0.8125</v>
      </c>
    </row>
    <row r="14" spans="1:7" ht="15" customHeight="1" x14ac:dyDescent="0.25">
      <c r="A14" s="4" t="s">
        <v>15</v>
      </c>
      <c r="B14" s="7">
        <v>0.56999999999999995</v>
      </c>
      <c r="C14" s="7">
        <v>0.54166666666666663</v>
      </c>
      <c r="D14" s="7">
        <v>0.74</v>
      </c>
      <c r="E14" s="7">
        <v>0.64</v>
      </c>
      <c r="F14" s="26">
        <f t="shared" si="0"/>
        <v>0.62291666666666667</v>
      </c>
    </row>
    <row r="15" spans="1:7" ht="15" customHeight="1" x14ac:dyDescent="0.25">
      <c r="A15" s="4" t="s">
        <v>16</v>
      </c>
      <c r="B15" s="7">
        <v>0.5</v>
      </c>
      <c r="C15" s="7">
        <v>0.5</v>
      </c>
      <c r="D15" s="7">
        <v>1</v>
      </c>
      <c r="E15" s="7">
        <v>1</v>
      </c>
      <c r="F15" s="26">
        <f t="shared" si="0"/>
        <v>0.75</v>
      </c>
    </row>
    <row r="16" spans="1:7" ht="15" customHeight="1" x14ac:dyDescent="0.25">
      <c r="A16" s="4" t="s">
        <v>17</v>
      </c>
      <c r="B16" s="7">
        <v>0.43</v>
      </c>
      <c r="C16" s="7">
        <v>1</v>
      </c>
      <c r="D16" s="7">
        <v>0.6</v>
      </c>
      <c r="E16" s="7">
        <v>0.76</v>
      </c>
      <c r="F16" s="26">
        <f t="shared" si="0"/>
        <v>0.69750000000000001</v>
      </c>
    </row>
    <row r="17" spans="1:6" ht="15" customHeight="1" x14ac:dyDescent="0.25">
      <c r="A17" s="4" t="s">
        <v>18</v>
      </c>
      <c r="B17" s="7">
        <v>0</v>
      </c>
      <c r="C17" s="7">
        <v>0.8</v>
      </c>
      <c r="D17" s="7">
        <v>0.5</v>
      </c>
      <c r="E17" s="7">
        <v>0.5</v>
      </c>
      <c r="F17" s="26">
        <f t="shared" si="0"/>
        <v>0.45</v>
      </c>
    </row>
    <row r="18" spans="1:6" ht="15" customHeight="1" x14ac:dyDescent="0.25">
      <c r="A18" s="4" t="s">
        <v>19</v>
      </c>
      <c r="B18" s="7">
        <v>0.68</v>
      </c>
      <c r="C18" s="7">
        <v>0.66666666666666663</v>
      </c>
      <c r="D18" s="7">
        <v>0.88</v>
      </c>
      <c r="E18" s="7">
        <v>0.45</v>
      </c>
      <c r="F18" s="26">
        <f t="shared" si="0"/>
        <v>0.66916666666666669</v>
      </c>
    </row>
    <row r="19" spans="1:6" ht="15" customHeight="1" x14ac:dyDescent="0.25">
      <c r="A19" s="4" t="s">
        <v>20</v>
      </c>
      <c r="B19" s="7">
        <v>0.5</v>
      </c>
      <c r="C19" s="7">
        <v>0.66666666666666663</v>
      </c>
      <c r="D19" s="7">
        <v>0.75</v>
      </c>
      <c r="E19" s="7">
        <v>0.45</v>
      </c>
      <c r="F19" s="26">
        <f t="shared" si="0"/>
        <v>0.59166666666666667</v>
      </c>
    </row>
    <row r="20" spans="1:6" ht="15" customHeight="1" x14ac:dyDescent="0.25">
      <c r="A20" s="4" t="s">
        <v>21</v>
      </c>
      <c r="B20" s="7">
        <v>0.35714285714285715</v>
      </c>
      <c r="C20" s="7">
        <v>0.53846153846153844</v>
      </c>
      <c r="D20" s="7">
        <v>0.5</v>
      </c>
      <c r="E20" s="7">
        <v>0.5</v>
      </c>
      <c r="F20" s="26">
        <f t="shared" si="0"/>
        <v>0.47390109890109888</v>
      </c>
    </row>
    <row r="21" spans="1:6" x14ac:dyDescent="0.25">
      <c r="B21" s="2"/>
      <c r="C21" s="2"/>
      <c r="D21" s="2"/>
      <c r="E21" s="2"/>
    </row>
    <row r="24" spans="1:6" s="1" customFormat="1" x14ac:dyDescent="0.25">
      <c r="A24"/>
    </row>
    <row r="25" spans="1:6" s="1" customFormat="1" x14ac:dyDescent="0.25">
      <c r="A25"/>
    </row>
    <row r="26" spans="1:6" s="1" customFormat="1" x14ac:dyDescent="0.25">
      <c r="A26"/>
    </row>
    <row r="27" spans="1:6" s="1" customFormat="1" x14ac:dyDescent="0.25">
      <c r="A27"/>
    </row>
    <row r="28" spans="1:6" s="1" customFormat="1" x14ac:dyDescent="0.25">
      <c r="A28"/>
    </row>
    <row r="29" spans="1:6" s="1" customFormat="1" x14ac:dyDescent="0.25">
      <c r="A29"/>
    </row>
    <row r="30" spans="1:6" s="1" customFormat="1" x14ac:dyDescent="0.25">
      <c r="A30"/>
    </row>
    <row r="31" spans="1:6" s="1" customFormat="1" x14ac:dyDescent="0.25">
      <c r="A31"/>
    </row>
    <row r="32" spans="1:6" s="1" customFormat="1" x14ac:dyDescent="0.25">
      <c r="A32"/>
    </row>
    <row r="33" spans="1:1" s="1" customFormat="1" x14ac:dyDescent="0.25">
      <c r="A33"/>
    </row>
    <row r="34" spans="1:1" s="1" customFormat="1" x14ac:dyDescent="0.25">
      <c r="A34"/>
    </row>
    <row r="35" spans="1:1" s="1" customFormat="1" x14ac:dyDescent="0.25">
      <c r="A35"/>
    </row>
    <row r="36" spans="1:1" s="1" customFormat="1" x14ac:dyDescent="0.25">
      <c r="A36"/>
    </row>
    <row r="37" spans="1:1" s="1" customFormat="1" x14ac:dyDescent="0.25">
      <c r="A37"/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D08DB-DE18-42EC-B7C1-09410D38AE2D}">
  <dimension ref="A1:F8"/>
  <sheetViews>
    <sheetView workbookViewId="0">
      <selection activeCell="G5" sqref="G5"/>
    </sheetView>
  </sheetViews>
  <sheetFormatPr defaultRowHeight="15" x14ac:dyDescent="0.25"/>
  <cols>
    <col min="1" max="1" width="11.7109375" style="12" customWidth="1"/>
    <col min="2" max="2" width="19" bestFit="1" customWidth="1"/>
    <col min="3" max="3" width="23.140625" bestFit="1" customWidth="1"/>
    <col min="4" max="4" width="20.85546875" customWidth="1"/>
    <col min="5" max="5" width="19.140625" bestFit="1" customWidth="1"/>
    <col min="6" max="6" width="25.85546875" customWidth="1"/>
  </cols>
  <sheetData>
    <row r="1" spans="1:6" ht="26.45" customHeight="1" x14ac:dyDescent="0.25">
      <c r="A1" s="81" t="s">
        <v>3</v>
      </c>
      <c r="B1" s="82"/>
      <c r="C1" s="82"/>
      <c r="D1" s="82"/>
      <c r="E1" s="82"/>
      <c r="F1" s="82"/>
    </row>
    <row r="2" spans="1:6" ht="50.25" customHeight="1" x14ac:dyDescent="0.25">
      <c r="A2" s="13"/>
      <c r="B2" s="74" t="s">
        <v>28</v>
      </c>
      <c r="C2" s="74" t="s">
        <v>29</v>
      </c>
      <c r="D2" s="74" t="s">
        <v>30</v>
      </c>
      <c r="E2" s="74" t="s">
        <v>31</v>
      </c>
      <c r="F2" s="74" t="s">
        <v>32</v>
      </c>
    </row>
    <row r="3" spans="1:6" ht="15.75" x14ac:dyDescent="0.25">
      <c r="A3" s="15">
        <v>2019</v>
      </c>
      <c r="B3" s="8">
        <v>0.57446808510638303</v>
      </c>
      <c r="C3" s="16">
        <v>0.65873015873015872</v>
      </c>
      <c r="D3" s="6">
        <v>0.44</v>
      </c>
      <c r="E3" s="3">
        <v>142</v>
      </c>
      <c r="F3" s="54">
        <v>20</v>
      </c>
    </row>
    <row r="4" spans="1:6" ht="15.75" x14ac:dyDescent="0.25">
      <c r="A4" s="15">
        <v>2020</v>
      </c>
      <c r="B4" s="19">
        <v>0.55000000000000004</v>
      </c>
      <c r="C4" s="16">
        <v>0.69026548672566368</v>
      </c>
      <c r="D4" s="6">
        <v>0.37</v>
      </c>
      <c r="E4" s="3">
        <v>125</v>
      </c>
      <c r="F4" s="55">
        <v>20</v>
      </c>
    </row>
    <row r="5" spans="1:6" ht="15.75" x14ac:dyDescent="0.25">
      <c r="A5" s="15">
        <v>2021</v>
      </c>
      <c r="B5" s="8">
        <v>0.62</v>
      </c>
      <c r="C5" s="16">
        <v>0.68</v>
      </c>
      <c r="D5" s="6">
        <v>0.39</v>
      </c>
      <c r="E5" s="3">
        <v>120</v>
      </c>
      <c r="F5" s="54">
        <v>38</v>
      </c>
    </row>
    <row r="6" spans="1:6" ht="15.75" x14ac:dyDescent="0.25">
      <c r="A6" s="15">
        <v>2022</v>
      </c>
      <c r="B6" s="8">
        <v>0.43</v>
      </c>
      <c r="C6" s="16">
        <v>0.44</v>
      </c>
      <c r="D6" s="6">
        <v>0.33</v>
      </c>
      <c r="E6" s="3">
        <v>203</v>
      </c>
      <c r="F6" s="54">
        <v>39</v>
      </c>
    </row>
    <row r="7" spans="1:6" ht="15.75" x14ac:dyDescent="0.25">
      <c r="A7" s="15">
        <v>2023</v>
      </c>
      <c r="B7" s="19">
        <v>0</v>
      </c>
      <c r="C7" s="16">
        <v>0</v>
      </c>
      <c r="D7" s="6">
        <v>0</v>
      </c>
      <c r="E7" s="3">
        <v>0</v>
      </c>
      <c r="F7" s="55">
        <v>0</v>
      </c>
    </row>
    <row r="8" spans="1:6" x14ac:dyDescent="0.25">
      <c r="B8" s="28">
        <f>AVERAGE(B3:B6)</f>
        <v>0.54361702127659584</v>
      </c>
      <c r="C8" s="28">
        <f>AVERAGE(C3:C6)</f>
        <v>0.61724891136395565</v>
      </c>
      <c r="D8" s="28">
        <f>AVERAGE(D3:D6)</f>
        <v>0.38250000000000006</v>
      </c>
      <c r="E8" s="29">
        <f>AVERAGE(E3:E6)</f>
        <v>147.5</v>
      </c>
      <c r="F8" s="29">
        <f>AVERAGE(F3:F6)</f>
        <v>29.25</v>
      </c>
    </row>
  </sheetData>
  <mergeCells count="1">
    <mergeCell ref="A1:F1"/>
  </mergeCells>
  <phoneticPr fontId="4" type="noConversion"/>
  <pageMargins left="0.7" right="0.7" top="0.75" bottom="0.75" header="0.3" footer="0.3"/>
  <pageSetup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5785A-5737-421A-ACA7-F779A96A3748}">
  <dimension ref="A1:F8"/>
  <sheetViews>
    <sheetView workbookViewId="0">
      <selection activeCell="B2" sqref="B2:F2"/>
    </sheetView>
  </sheetViews>
  <sheetFormatPr defaultRowHeight="15" x14ac:dyDescent="0.25"/>
  <cols>
    <col min="1" max="1" width="12.5703125" style="10" customWidth="1"/>
    <col min="2" max="2" width="19.28515625" style="10" bestFit="1" customWidth="1"/>
    <col min="3" max="3" width="23.42578125" bestFit="1" customWidth="1"/>
    <col min="4" max="4" width="20.5703125" customWidth="1"/>
    <col min="5" max="5" width="19" customWidth="1"/>
    <col min="6" max="6" width="28.140625" customWidth="1"/>
    <col min="7" max="7" width="18.7109375" customWidth="1"/>
    <col min="8" max="8" width="27" customWidth="1"/>
  </cols>
  <sheetData>
    <row r="1" spans="1:6" ht="15.75" x14ac:dyDescent="0.25">
      <c r="A1" s="81" t="s">
        <v>4</v>
      </c>
      <c r="B1" s="82"/>
      <c r="C1" s="82"/>
      <c r="D1" s="82"/>
      <c r="E1" s="82"/>
      <c r="F1" s="82"/>
    </row>
    <row r="2" spans="1:6" ht="45" x14ac:dyDescent="0.25">
      <c r="A2" s="13"/>
      <c r="B2" s="74" t="s">
        <v>28</v>
      </c>
      <c r="C2" s="74" t="s">
        <v>29</v>
      </c>
      <c r="D2" s="74" t="s">
        <v>30</v>
      </c>
      <c r="E2" s="75" t="s">
        <v>31</v>
      </c>
      <c r="F2" s="74" t="s">
        <v>32</v>
      </c>
    </row>
    <row r="3" spans="1:6" ht="15.75" x14ac:dyDescent="0.25">
      <c r="A3" s="15">
        <v>2019</v>
      </c>
      <c r="B3" s="7">
        <v>0.63636363636363635</v>
      </c>
      <c r="C3" s="18">
        <v>0.7068965517241379</v>
      </c>
      <c r="D3" s="20">
        <v>0.34</v>
      </c>
      <c r="E3" s="3">
        <v>85</v>
      </c>
      <c r="F3" s="54">
        <v>14</v>
      </c>
    </row>
    <row r="4" spans="1:6" ht="15.75" x14ac:dyDescent="0.25">
      <c r="A4" s="15">
        <v>2020</v>
      </c>
      <c r="B4" s="7">
        <v>0.54545454545454541</v>
      </c>
      <c r="C4" s="18">
        <v>0.77464788732394363</v>
      </c>
      <c r="D4" s="20">
        <v>0.5</v>
      </c>
      <c r="E4" s="3">
        <v>72</v>
      </c>
      <c r="F4" s="55">
        <v>11</v>
      </c>
    </row>
    <row r="5" spans="1:6" ht="15.75" x14ac:dyDescent="0.25">
      <c r="A5" s="15">
        <v>2021</v>
      </c>
      <c r="B5" s="7">
        <v>0.59</v>
      </c>
      <c r="C5" s="18">
        <v>0.56999999999999995</v>
      </c>
      <c r="D5" s="20">
        <v>0.48</v>
      </c>
      <c r="E5" s="3">
        <v>67</v>
      </c>
      <c r="F5" s="54">
        <v>20</v>
      </c>
    </row>
    <row r="6" spans="1:6" ht="15.75" x14ac:dyDescent="0.25">
      <c r="A6" s="15">
        <v>2022</v>
      </c>
      <c r="B6" s="7">
        <v>0.43</v>
      </c>
      <c r="C6" s="18">
        <v>0.48</v>
      </c>
      <c r="D6" s="20">
        <v>0.49</v>
      </c>
      <c r="E6" s="3">
        <v>67</v>
      </c>
      <c r="F6" s="54">
        <v>10</v>
      </c>
    </row>
    <row r="7" spans="1:6" ht="15.75" x14ac:dyDescent="0.25">
      <c r="A7" s="15">
        <v>2023</v>
      </c>
      <c r="B7" s="7">
        <v>0</v>
      </c>
      <c r="C7" s="18">
        <v>0</v>
      </c>
      <c r="D7" s="20">
        <v>0</v>
      </c>
      <c r="E7" s="3">
        <v>0</v>
      </c>
      <c r="F7" s="55">
        <v>0</v>
      </c>
    </row>
    <row r="8" spans="1:6" x14ac:dyDescent="0.25">
      <c r="B8" s="28">
        <f>AVERAGE(B3:B6)</f>
        <v>0.55045454545454542</v>
      </c>
      <c r="C8" s="28">
        <f>AVERAGE(C3:C6)</f>
        <v>0.63288610976202031</v>
      </c>
      <c r="D8" s="28">
        <f>AVERAGE(D3:D6)</f>
        <v>0.45250000000000001</v>
      </c>
      <c r="E8" s="29">
        <f>AVERAGE(E3:E6)</f>
        <v>72.75</v>
      </c>
      <c r="F8" s="29">
        <f>AVERAGE(F3:F6)</f>
        <v>13.75</v>
      </c>
    </row>
  </sheetData>
  <mergeCells count="1">
    <mergeCell ref="A1:F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65FF1-4ED6-4473-B3BB-E9BF67D58565}">
  <dimension ref="A1:F8"/>
  <sheetViews>
    <sheetView zoomScaleNormal="100" workbookViewId="0">
      <selection activeCell="B2" sqref="B2:F2"/>
    </sheetView>
  </sheetViews>
  <sheetFormatPr defaultRowHeight="15" x14ac:dyDescent="0.25"/>
  <cols>
    <col min="1" max="1" width="12.5703125" style="10" customWidth="1"/>
    <col min="2" max="2" width="19.28515625" style="10" bestFit="1" customWidth="1"/>
    <col min="3" max="3" width="23.42578125" bestFit="1" customWidth="1"/>
    <col min="4" max="4" width="20.5703125" customWidth="1"/>
    <col min="5" max="5" width="19" customWidth="1"/>
    <col min="6" max="6" width="28.140625" customWidth="1"/>
    <col min="7" max="7" width="18.7109375" customWidth="1"/>
  </cols>
  <sheetData>
    <row r="1" spans="1:6" ht="15.75" x14ac:dyDescent="0.25">
      <c r="A1" s="81" t="s">
        <v>8</v>
      </c>
      <c r="B1" s="82"/>
      <c r="C1" s="82"/>
      <c r="D1" s="82"/>
      <c r="E1" s="82"/>
      <c r="F1" s="82"/>
    </row>
    <row r="2" spans="1:6" ht="45" x14ac:dyDescent="0.25">
      <c r="A2" s="13"/>
      <c r="B2" s="74" t="s">
        <v>28</v>
      </c>
      <c r="C2" s="74" t="s">
        <v>29</v>
      </c>
      <c r="D2" s="74" t="s">
        <v>30</v>
      </c>
      <c r="E2" s="76" t="s">
        <v>31</v>
      </c>
      <c r="F2" s="74" t="s">
        <v>32</v>
      </c>
    </row>
    <row r="3" spans="1:6" ht="15.75" x14ac:dyDescent="0.25">
      <c r="A3" s="15">
        <v>2019</v>
      </c>
      <c r="B3" s="7">
        <v>0.5</v>
      </c>
      <c r="C3" s="7">
        <v>0.75</v>
      </c>
      <c r="D3" s="7">
        <v>0.3</v>
      </c>
      <c r="E3" s="3">
        <v>44</v>
      </c>
      <c r="F3" s="54">
        <v>11</v>
      </c>
    </row>
    <row r="4" spans="1:6" ht="15.75" x14ac:dyDescent="0.25">
      <c r="A4" s="15">
        <v>2020</v>
      </c>
      <c r="B4" s="7">
        <v>1</v>
      </c>
      <c r="C4" s="7">
        <v>0.72727272727272729</v>
      </c>
      <c r="D4" s="7">
        <v>0</v>
      </c>
      <c r="E4" s="3">
        <v>33</v>
      </c>
      <c r="F4" s="55">
        <v>8</v>
      </c>
    </row>
    <row r="5" spans="1:6" ht="15.75" x14ac:dyDescent="0.25">
      <c r="A5" s="15">
        <v>2021</v>
      </c>
      <c r="B5" s="7">
        <v>0.67</v>
      </c>
      <c r="C5" s="7">
        <v>0.71</v>
      </c>
      <c r="D5" s="7">
        <v>0.35</v>
      </c>
      <c r="E5" s="3">
        <v>20</v>
      </c>
      <c r="F5" s="54">
        <v>4</v>
      </c>
    </row>
    <row r="6" spans="1:6" ht="15.75" x14ac:dyDescent="0.25">
      <c r="A6" s="15">
        <v>2022</v>
      </c>
      <c r="B6" s="7">
        <v>0.78</v>
      </c>
      <c r="C6" s="7">
        <v>0.65</v>
      </c>
      <c r="D6" s="7">
        <v>0.33</v>
      </c>
      <c r="E6" s="3">
        <v>20</v>
      </c>
      <c r="F6" s="54">
        <v>8</v>
      </c>
    </row>
    <row r="7" spans="1:6" ht="15.75" x14ac:dyDescent="0.25">
      <c r="A7" s="15">
        <v>2023</v>
      </c>
      <c r="B7" s="7">
        <v>0</v>
      </c>
      <c r="C7" s="7">
        <v>0</v>
      </c>
      <c r="D7" s="7">
        <v>0</v>
      </c>
      <c r="E7" s="3">
        <v>0</v>
      </c>
      <c r="F7" s="55">
        <v>0</v>
      </c>
    </row>
    <row r="8" spans="1:6" x14ac:dyDescent="0.25">
      <c r="B8" s="28">
        <f>AVERAGE(B3:B6)</f>
        <v>0.73750000000000004</v>
      </c>
      <c r="C8" s="28">
        <f>AVERAGE(C3:C6)</f>
        <v>0.70931818181818185</v>
      </c>
      <c r="D8" s="28">
        <f>AVERAGE(D3:D6)</f>
        <v>0.245</v>
      </c>
      <c r="E8" s="29">
        <f>AVERAGE(E3:E6)</f>
        <v>29.25</v>
      </c>
      <c r="F8" s="29">
        <f>AVERAGE(F3:F6)</f>
        <v>7.75</v>
      </c>
    </row>
  </sheetData>
  <mergeCells count="1">
    <mergeCell ref="A1:F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DCDFA-C925-4B7C-895B-9CF111098CB3}">
  <dimension ref="A1:F8"/>
  <sheetViews>
    <sheetView workbookViewId="0">
      <selection activeCell="B2" sqref="B2:F2"/>
    </sheetView>
  </sheetViews>
  <sheetFormatPr defaultRowHeight="15" x14ac:dyDescent="0.25"/>
  <cols>
    <col min="1" max="1" width="12.5703125" style="10" customWidth="1"/>
    <col min="2" max="2" width="19.28515625" style="10" bestFit="1" customWidth="1"/>
    <col min="3" max="3" width="23.42578125" bestFit="1" customWidth="1"/>
    <col min="4" max="4" width="20.5703125" customWidth="1"/>
    <col min="5" max="5" width="19" customWidth="1"/>
    <col min="6" max="6" width="28.140625" customWidth="1"/>
    <col min="7" max="7" width="18.7109375" customWidth="1"/>
    <col min="8" max="8" width="27" customWidth="1"/>
  </cols>
  <sheetData>
    <row r="1" spans="1:6" ht="15.75" x14ac:dyDescent="0.25">
      <c r="A1" s="81" t="s">
        <v>5</v>
      </c>
      <c r="B1" s="82"/>
      <c r="C1" s="82"/>
      <c r="D1" s="82"/>
      <c r="E1" s="82"/>
      <c r="F1" s="82"/>
    </row>
    <row r="2" spans="1:6" ht="45" x14ac:dyDescent="0.25">
      <c r="A2" s="13"/>
      <c r="B2" s="74" t="s">
        <v>28</v>
      </c>
      <c r="C2" s="74" t="s">
        <v>29</v>
      </c>
      <c r="D2" s="74" t="s">
        <v>30</v>
      </c>
      <c r="E2" s="75" t="s">
        <v>31</v>
      </c>
      <c r="F2" s="74" t="s">
        <v>32</v>
      </c>
    </row>
    <row r="3" spans="1:6" ht="15.75" x14ac:dyDescent="0.25">
      <c r="A3" s="15">
        <v>2019</v>
      </c>
      <c r="B3" s="7">
        <v>0.33333333333333331</v>
      </c>
      <c r="C3" s="18">
        <v>0.77777777777777779</v>
      </c>
      <c r="D3" s="6">
        <v>0.5</v>
      </c>
      <c r="E3" s="3">
        <v>15</v>
      </c>
      <c r="F3" s="54">
        <v>3</v>
      </c>
    </row>
    <row r="4" spans="1:6" ht="15.75" x14ac:dyDescent="0.25">
      <c r="A4" s="15">
        <v>2020</v>
      </c>
      <c r="B4" s="7">
        <v>1</v>
      </c>
      <c r="C4" s="18">
        <v>0.75</v>
      </c>
      <c r="D4" s="6">
        <v>0.75</v>
      </c>
      <c r="E4" s="3">
        <v>9</v>
      </c>
      <c r="F4" s="55">
        <v>0</v>
      </c>
    </row>
    <row r="5" spans="1:6" ht="15.75" x14ac:dyDescent="0.25">
      <c r="A5" s="15">
        <v>2021</v>
      </c>
      <c r="B5" s="7">
        <v>0</v>
      </c>
      <c r="C5" s="18">
        <v>0.6</v>
      </c>
      <c r="D5" s="6">
        <v>0</v>
      </c>
      <c r="E5" s="3">
        <v>5</v>
      </c>
      <c r="F5" s="54">
        <v>2</v>
      </c>
    </row>
    <row r="6" spans="1:6" ht="15.75" x14ac:dyDescent="0.25">
      <c r="A6" s="15">
        <v>2022</v>
      </c>
      <c r="B6" s="7">
        <v>1</v>
      </c>
      <c r="C6" s="18">
        <v>0.75</v>
      </c>
      <c r="D6" s="6">
        <v>0.2</v>
      </c>
      <c r="E6" s="3">
        <v>4</v>
      </c>
      <c r="F6" s="54">
        <v>2</v>
      </c>
    </row>
    <row r="7" spans="1:6" ht="15.75" x14ac:dyDescent="0.25">
      <c r="A7" s="15">
        <v>2023</v>
      </c>
      <c r="B7" s="7">
        <v>0</v>
      </c>
      <c r="C7" s="18">
        <v>0</v>
      </c>
      <c r="D7" s="6">
        <v>0</v>
      </c>
      <c r="E7" s="3">
        <v>0</v>
      </c>
      <c r="F7" s="55">
        <v>0</v>
      </c>
    </row>
    <row r="8" spans="1:6" x14ac:dyDescent="0.25">
      <c r="B8" s="28">
        <f>AVERAGE(B3:B6)</f>
        <v>0.58333333333333326</v>
      </c>
      <c r="C8" s="28">
        <f>AVERAGE(C3:C6)</f>
        <v>0.71944444444444444</v>
      </c>
      <c r="D8" s="28">
        <f>AVERAGE(D3:D6)</f>
        <v>0.36249999999999999</v>
      </c>
      <c r="E8" s="29">
        <f>AVERAGE(E3:E6)</f>
        <v>8.25</v>
      </c>
      <c r="F8" s="29">
        <f>AVERAGE(F3:F6)</f>
        <v>1.75</v>
      </c>
    </row>
  </sheetData>
  <mergeCells count="1">
    <mergeCell ref="A1:F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3FD36-5942-4167-9DAA-C2C112749C81}">
  <dimension ref="A1:F8"/>
  <sheetViews>
    <sheetView workbookViewId="0">
      <selection activeCell="B2" sqref="B2:F2"/>
    </sheetView>
  </sheetViews>
  <sheetFormatPr defaultRowHeight="15" x14ac:dyDescent="0.25"/>
  <cols>
    <col min="1" max="1" width="12.5703125" style="10" customWidth="1"/>
    <col min="2" max="2" width="19.28515625" style="10" bestFit="1" customWidth="1"/>
    <col min="3" max="3" width="23.42578125" bestFit="1" customWidth="1"/>
    <col min="4" max="4" width="20.5703125" customWidth="1"/>
    <col min="5" max="5" width="19" customWidth="1"/>
    <col min="6" max="6" width="28.140625" customWidth="1"/>
    <col min="7" max="7" width="18.7109375" customWidth="1"/>
  </cols>
  <sheetData>
    <row r="1" spans="1:6" ht="15.75" x14ac:dyDescent="0.25">
      <c r="A1" s="81" t="s">
        <v>7</v>
      </c>
      <c r="B1" s="82"/>
      <c r="C1" s="82"/>
      <c r="D1" s="82"/>
      <c r="E1" s="82"/>
      <c r="F1" s="82"/>
    </row>
    <row r="2" spans="1:6" ht="45" x14ac:dyDescent="0.25">
      <c r="A2" s="13"/>
      <c r="B2" s="74" t="s">
        <v>28</v>
      </c>
      <c r="C2" s="74" t="s">
        <v>29</v>
      </c>
      <c r="D2" s="74" t="s">
        <v>30</v>
      </c>
      <c r="E2" s="75" t="s">
        <v>31</v>
      </c>
      <c r="F2" s="74" t="s">
        <v>32</v>
      </c>
    </row>
    <row r="3" spans="1:6" ht="15.75" x14ac:dyDescent="0.25">
      <c r="A3" s="15">
        <v>2019</v>
      </c>
      <c r="B3" s="7">
        <v>0.5</v>
      </c>
      <c r="C3" s="18">
        <v>0.83333333333333337</v>
      </c>
      <c r="D3" s="7">
        <v>0</v>
      </c>
      <c r="E3" s="3">
        <v>12</v>
      </c>
      <c r="F3" s="54">
        <v>0</v>
      </c>
    </row>
    <row r="4" spans="1:6" ht="15.75" x14ac:dyDescent="0.25">
      <c r="A4" s="15">
        <v>2020</v>
      </c>
      <c r="B4" s="7">
        <v>1</v>
      </c>
      <c r="C4" s="18">
        <v>0.8571428571428571</v>
      </c>
      <c r="D4" s="7">
        <v>1</v>
      </c>
      <c r="E4" s="3">
        <v>10</v>
      </c>
      <c r="F4" s="55">
        <v>4</v>
      </c>
    </row>
    <row r="5" spans="1:6" ht="15.75" x14ac:dyDescent="0.25">
      <c r="A5" s="15">
        <v>2021</v>
      </c>
      <c r="B5" s="7">
        <v>1</v>
      </c>
      <c r="C5" s="18">
        <v>0.67</v>
      </c>
      <c r="D5" s="7">
        <v>0.65</v>
      </c>
      <c r="E5" s="62">
        <v>9</v>
      </c>
      <c r="F5" s="54">
        <v>4</v>
      </c>
    </row>
    <row r="6" spans="1:6" ht="15.75" x14ac:dyDescent="0.25">
      <c r="A6" s="15">
        <v>2022</v>
      </c>
      <c r="B6" s="7">
        <v>0.5</v>
      </c>
      <c r="C6" s="18">
        <v>0.67</v>
      </c>
      <c r="D6" s="7">
        <v>0.5</v>
      </c>
      <c r="E6" s="3">
        <v>9</v>
      </c>
      <c r="F6" s="54">
        <v>2</v>
      </c>
    </row>
    <row r="7" spans="1:6" ht="15.75" x14ac:dyDescent="0.25">
      <c r="A7" s="15">
        <v>2023</v>
      </c>
      <c r="B7" s="7">
        <v>0</v>
      </c>
      <c r="C7" s="18">
        <v>0</v>
      </c>
      <c r="D7" s="7">
        <v>0</v>
      </c>
      <c r="E7" s="3">
        <v>0</v>
      </c>
      <c r="F7" s="55">
        <v>0</v>
      </c>
    </row>
    <row r="8" spans="1:6" x14ac:dyDescent="0.25">
      <c r="B8" s="28">
        <f>AVERAGE(B3:B6)</f>
        <v>0.75</v>
      </c>
      <c r="C8" s="28">
        <f>AVERAGE(C3:C6)</f>
        <v>0.75761904761904764</v>
      </c>
      <c r="D8" s="28">
        <f>AVERAGE(D3:D6)</f>
        <v>0.53749999999999998</v>
      </c>
      <c r="E8" s="29">
        <f>AVERAGE(E3:E6)</f>
        <v>10</v>
      </c>
      <c r="F8" s="29">
        <f>AVERAGE(F3:F6)</f>
        <v>2.5</v>
      </c>
    </row>
  </sheetData>
  <mergeCells count="1">
    <mergeCell ref="A1:F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4C0E4-3747-4635-AE14-6A713D52D76C}">
  <dimension ref="A1:F8"/>
  <sheetViews>
    <sheetView workbookViewId="0">
      <selection activeCell="B2" sqref="B2:F2"/>
    </sheetView>
  </sheetViews>
  <sheetFormatPr defaultRowHeight="15" x14ac:dyDescent="0.25"/>
  <cols>
    <col min="1" max="1" width="12.5703125" style="10" customWidth="1"/>
    <col min="2" max="2" width="19.28515625" style="10" bestFit="1" customWidth="1"/>
    <col min="3" max="3" width="23.42578125" bestFit="1" customWidth="1"/>
    <col min="4" max="4" width="20.5703125" customWidth="1"/>
    <col min="5" max="5" width="19" customWidth="1"/>
    <col min="6" max="6" width="28.140625" customWidth="1"/>
    <col min="7" max="7" width="18.7109375" customWidth="1"/>
    <col min="8" max="8" width="27" customWidth="1"/>
  </cols>
  <sheetData>
    <row r="1" spans="1:6" ht="15.75" x14ac:dyDescent="0.25">
      <c r="A1" s="81" t="s">
        <v>9</v>
      </c>
      <c r="B1" s="82"/>
      <c r="C1" s="82"/>
      <c r="D1" s="82"/>
      <c r="E1" s="82"/>
      <c r="F1" s="82"/>
    </row>
    <row r="2" spans="1:6" ht="45" x14ac:dyDescent="0.25">
      <c r="A2" s="13"/>
      <c r="B2" s="74" t="s">
        <v>28</v>
      </c>
      <c r="C2" s="74" t="s">
        <v>29</v>
      </c>
      <c r="D2" s="74" t="s">
        <v>30</v>
      </c>
      <c r="E2" s="75" t="s">
        <v>31</v>
      </c>
      <c r="F2" s="74" t="s">
        <v>32</v>
      </c>
    </row>
    <row r="3" spans="1:6" ht="15.75" x14ac:dyDescent="0.25">
      <c r="A3" s="15">
        <v>2019</v>
      </c>
      <c r="B3" s="7">
        <v>0.67</v>
      </c>
      <c r="C3" s="18">
        <v>0.72727272727272729</v>
      </c>
      <c r="D3" s="7">
        <v>0</v>
      </c>
      <c r="E3" s="3">
        <v>35</v>
      </c>
      <c r="F3" s="54">
        <v>4</v>
      </c>
    </row>
    <row r="4" spans="1:6" ht="15.75" x14ac:dyDescent="0.25">
      <c r="A4" s="15">
        <v>2020</v>
      </c>
      <c r="B4" s="7">
        <v>0.8571428571428571</v>
      </c>
      <c r="C4" s="18">
        <v>0.5</v>
      </c>
      <c r="D4" s="7">
        <v>0.38</v>
      </c>
      <c r="E4" s="3">
        <v>40</v>
      </c>
      <c r="F4" s="55">
        <v>3</v>
      </c>
    </row>
    <row r="5" spans="1:6" ht="15.75" x14ac:dyDescent="0.25">
      <c r="A5" s="15">
        <v>2021</v>
      </c>
      <c r="B5" s="7">
        <v>0.71</v>
      </c>
      <c r="C5" s="18">
        <v>0.79</v>
      </c>
      <c r="D5" s="7">
        <v>0.37</v>
      </c>
      <c r="E5" s="3">
        <v>42</v>
      </c>
      <c r="F5" s="54">
        <v>4</v>
      </c>
    </row>
    <row r="6" spans="1:6" ht="15.75" x14ac:dyDescent="0.25">
      <c r="A6" s="15">
        <v>2022</v>
      </c>
      <c r="B6" s="7">
        <v>0.5</v>
      </c>
      <c r="C6" s="18">
        <v>0.68</v>
      </c>
      <c r="D6" s="7">
        <v>0.38</v>
      </c>
      <c r="E6" s="3">
        <v>56</v>
      </c>
      <c r="F6" s="54">
        <v>4</v>
      </c>
    </row>
    <row r="7" spans="1:6" ht="15.75" x14ac:dyDescent="0.25">
      <c r="A7" s="15">
        <v>2023</v>
      </c>
      <c r="B7" s="7">
        <v>0</v>
      </c>
      <c r="C7" s="18">
        <v>0</v>
      </c>
      <c r="D7" s="7">
        <v>0</v>
      </c>
      <c r="E7" s="3">
        <v>0</v>
      </c>
      <c r="F7" s="55">
        <v>0</v>
      </c>
    </row>
    <row r="8" spans="1:6" x14ac:dyDescent="0.25">
      <c r="B8" s="28">
        <f>AVERAGE(B3:B6)</f>
        <v>0.68428571428571427</v>
      </c>
      <c r="C8" s="28">
        <f>AVERAGE(C3:C6)</f>
        <v>0.67431818181818193</v>
      </c>
      <c r="D8" s="28">
        <f>AVERAGE(D3:D6)</f>
        <v>0.28249999999999997</v>
      </c>
      <c r="E8" s="29">
        <f>AVERAGE(E3:E6)</f>
        <v>43.25</v>
      </c>
      <c r="F8" s="29">
        <f>AVERAGE(F3:F6)</f>
        <v>3.75</v>
      </c>
    </row>
  </sheetData>
  <mergeCells count="1">
    <mergeCell ref="A1:F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8F923-EE09-4563-9584-6D3E834E08F0}">
  <dimension ref="A1:F8"/>
  <sheetViews>
    <sheetView workbookViewId="0">
      <selection activeCell="B2" sqref="B2:F2"/>
    </sheetView>
  </sheetViews>
  <sheetFormatPr defaultRowHeight="15" x14ac:dyDescent="0.25"/>
  <cols>
    <col min="1" max="1" width="12.5703125" style="10" customWidth="1"/>
    <col min="2" max="2" width="19.28515625" style="10" bestFit="1" customWidth="1"/>
    <col min="3" max="3" width="23.42578125" bestFit="1" customWidth="1"/>
    <col min="4" max="4" width="20.5703125" customWidth="1"/>
    <col min="5" max="5" width="19" customWidth="1"/>
    <col min="6" max="6" width="28.140625" customWidth="1"/>
    <col min="7" max="7" width="18.7109375" customWidth="1"/>
    <col min="8" max="8" width="27" customWidth="1"/>
  </cols>
  <sheetData>
    <row r="1" spans="1:6" ht="15.75" x14ac:dyDescent="0.25">
      <c r="A1" s="81" t="s">
        <v>10</v>
      </c>
      <c r="B1" s="82"/>
      <c r="C1" s="82"/>
      <c r="D1" s="82"/>
      <c r="E1" s="82"/>
      <c r="F1" s="82"/>
    </row>
    <row r="2" spans="1:6" ht="45" x14ac:dyDescent="0.25">
      <c r="A2" s="13"/>
      <c r="B2" s="74" t="s">
        <v>28</v>
      </c>
      <c r="C2" s="74" t="s">
        <v>29</v>
      </c>
      <c r="D2" s="74" t="s">
        <v>30</v>
      </c>
      <c r="E2" s="75" t="s">
        <v>31</v>
      </c>
      <c r="F2" s="74" t="s">
        <v>32</v>
      </c>
    </row>
    <row r="3" spans="1:6" ht="15.75" x14ac:dyDescent="0.25">
      <c r="A3" s="15">
        <v>2019</v>
      </c>
      <c r="B3" s="7">
        <v>0.54</v>
      </c>
      <c r="C3" s="18">
        <v>0.56603773584905659</v>
      </c>
      <c r="D3" s="20">
        <v>0.22</v>
      </c>
      <c r="E3" s="3">
        <v>53</v>
      </c>
      <c r="F3" s="54">
        <v>4</v>
      </c>
    </row>
    <row r="4" spans="1:6" ht="15.75" x14ac:dyDescent="0.25">
      <c r="A4" s="15">
        <v>2020</v>
      </c>
      <c r="B4" s="7">
        <v>0.5</v>
      </c>
      <c r="C4" s="18">
        <v>0.46153846153846156</v>
      </c>
      <c r="D4" s="20">
        <v>0.39</v>
      </c>
      <c r="E4" s="3">
        <v>64</v>
      </c>
      <c r="F4" s="55">
        <v>3</v>
      </c>
    </row>
    <row r="5" spans="1:6" ht="15.75" x14ac:dyDescent="0.25">
      <c r="A5" s="15">
        <v>2021</v>
      </c>
      <c r="B5" s="7">
        <v>0.65</v>
      </c>
      <c r="C5" s="18">
        <v>0.51</v>
      </c>
      <c r="D5" s="20">
        <v>0.37</v>
      </c>
      <c r="E5" s="3">
        <v>61</v>
      </c>
      <c r="F5" s="54">
        <v>15</v>
      </c>
    </row>
    <row r="6" spans="1:6" ht="15.75" x14ac:dyDescent="0.25">
      <c r="A6" s="15">
        <v>2022</v>
      </c>
      <c r="B6" s="7">
        <v>0.4</v>
      </c>
      <c r="C6" s="18">
        <v>0.49</v>
      </c>
      <c r="D6" s="20">
        <v>0.4</v>
      </c>
      <c r="E6" s="3">
        <v>66</v>
      </c>
      <c r="F6" s="54">
        <v>20</v>
      </c>
    </row>
    <row r="7" spans="1:6" ht="15.75" x14ac:dyDescent="0.25">
      <c r="A7" s="15">
        <v>2023</v>
      </c>
      <c r="B7" s="7">
        <v>0</v>
      </c>
      <c r="C7" s="18">
        <v>0</v>
      </c>
      <c r="D7" s="20">
        <v>0</v>
      </c>
      <c r="E7" s="3">
        <v>0</v>
      </c>
      <c r="F7" s="55">
        <v>0</v>
      </c>
    </row>
    <row r="8" spans="1:6" x14ac:dyDescent="0.25">
      <c r="B8" s="28">
        <f>AVERAGE(B3:B6)</f>
        <v>0.52249999999999996</v>
      </c>
      <c r="C8" s="28">
        <f>AVERAGE(C3:C6)</f>
        <v>0.50689404934687954</v>
      </c>
      <c r="D8" s="28">
        <f>AVERAGE(D3:D6)</f>
        <v>0.34499999999999997</v>
      </c>
      <c r="E8" s="29">
        <f>AVERAGE(E3:E6)</f>
        <v>61</v>
      </c>
      <c r="F8" s="29">
        <f>AVERAGE(F3:F6)</f>
        <v>10.5</v>
      </c>
    </row>
  </sheetData>
  <mergeCells count="1">
    <mergeCell ref="A1:F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5D899-60C5-4D4A-93A9-9AD1D4D8FA36}">
  <dimension ref="A1:F8"/>
  <sheetViews>
    <sheetView workbookViewId="0">
      <selection activeCell="B2" sqref="B2:F2"/>
    </sheetView>
  </sheetViews>
  <sheetFormatPr defaultRowHeight="15" x14ac:dyDescent="0.25"/>
  <cols>
    <col min="1" max="1" width="12.5703125" style="10" customWidth="1"/>
    <col min="2" max="2" width="19.28515625" style="10" bestFit="1" customWidth="1"/>
    <col min="3" max="3" width="23.42578125" bestFit="1" customWidth="1"/>
    <col min="4" max="4" width="20.5703125" customWidth="1"/>
    <col min="5" max="5" width="19" customWidth="1"/>
    <col min="6" max="6" width="28.140625" customWidth="1"/>
  </cols>
  <sheetData>
    <row r="1" spans="1:6" ht="15.75" x14ac:dyDescent="0.25">
      <c r="A1" s="81" t="s">
        <v>11</v>
      </c>
      <c r="B1" s="82"/>
      <c r="C1" s="82"/>
      <c r="D1" s="82"/>
      <c r="E1" s="82"/>
      <c r="F1" s="82"/>
    </row>
    <row r="2" spans="1:6" ht="45" x14ac:dyDescent="0.25">
      <c r="A2" s="13"/>
      <c r="B2" s="74" t="s">
        <v>28</v>
      </c>
      <c r="C2" s="74" t="s">
        <v>29</v>
      </c>
      <c r="D2" s="77" t="s">
        <v>30</v>
      </c>
      <c r="E2" s="75" t="s">
        <v>31</v>
      </c>
      <c r="F2" s="74" t="s">
        <v>32</v>
      </c>
    </row>
    <row r="3" spans="1:6" ht="15.75" x14ac:dyDescent="0.25">
      <c r="A3" s="15">
        <v>2019</v>
      </c>
      <c r="B3" s="7">
        <v>0.43</v>
      </c>
      <c r="C3" s="18">
        <v>0.6470588235294118</v>
      </c>
      <c r="D3" s="7">
        <v>0.25</v>
      </c>
      <c r="E3" s="3">
        <v>39</v>
      </c>
      <c r="F3" s="54">
        <v>7</v>
      </c>
    </row>
    <row r="4" spans="1:6" ht="15.75" x14ac:dyDescent="0.25">
      <c r="A4" s="15">
        <v>2020</v>
      </c>
      <c r="B4" s="7">
        <v>1</v>
      </c>
      <c r="C4" s="18">
        <v>0.65517241379310343</v>
      </c>
      <c r="D4" s="7">
        <v>0.31</v>
      </c>
      <c r="E4" s="3">
        <v>39</v>
      </c>
      <c r="F4" s="55">
        <v>3</v>
      </c>
    </row>
    <row r="5" spans="1:6" ht="15.75" x14ac:dyDescent="0.25">
      <c r="A5" s="15">
        <v>2021</v>
      </c>
      <c r="B5" s="7">
        <v>0.74</v>
      </c>
      <c r="C5" s="18">
        <v>0.57999999999999996</v>
      </c>
      <c r="D5" s="7">
        <v>0.33</v>
      </c>
      <c r="E5" s="3">
        <v>53</v>
      </c>
      <c r="F5" s="54">
        <v>21</v>
      </c>
    </row>
    <row r="6" spans="1:6" ht="15.75" x14ac:dyDescent="0.25">
      <c r="A6" s="15">
        <v>2022</v>
      </c>
      <c r="B6" s="7">
        <v>0.53</v>
      </c>
      <c r="C6" s="18">
        <v>0.57999999999999996</v>
      </c>
      <c r="D6" s="7">
        <v>0.28999999999999998</v>
      </c>
      <c r="E6" s="3">
        <v>85</v>
      </c>
      <c r="F6" s="54">
        <v>19</v>
      </c>
    </row>
    <row r="7" spans="1:6" ht="15.75" x14ac:dyDescent="0.25">
      <c r="A7" s="15">
        <v>2023</v>
      </c>
      <c r="B7" s="7">
        <v>0</v>
      </c>
      <c r="C7" s="18">
        <v>0</v>
      </c>
      <c r="D7" s="7">
        <v>0</v>
      </c>
      <c r="E7" s="3">
        <v>0</v>
      </c>
      <c r="F7" s="55">
        <v>0</v>
      </c>
    </row>
    <row r="8" spans="1:6" x14ac:dyDescent="0.25">
      <c r="B8" s="28">
        <f>AVERAGE(B3:B6)</f>
        <v>0.67500000000000004</v>
      </c>
      <c r="C8" s="28">
        <f>AVERAGE(C3:C6)</f>
        <v>0.61555780933062887</v>
      </c>
      <c r="D8" s="28">
        <f>AVERAGE(D3:D6)</f>
        <v>0.29500000000000004</v>
      </c>
      <c r="E8" s="29">
        <f>AVERAGE(E3:E6)</f>
        <v>54</v>
      </c>
      <c r="F8" s="29">
        <f>AVERAGE(F3:F6)</f>
        <v>12.5</v>
      </c>
    </row>
  </sheetData>
  <mergeCells count="1">
    <mergeCell ref="A1:F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A8674-67C4-4574-8AC0-11F86E43F6B2}">
  <dimension ref="A1:F8"/>
  <sheetViews>
    <sheetView workbookViewId="0">
      <selection activeCell="B2" sqref="B2:F2"/>
    </sheetView>
  </sheetViews>
  <sheetFormatPr defaultRowHeight="15" x14ac:dyDescent="0.25"/>
  <cols>
    <col min="1" max="1" width="12.5703125" style="10" customWidth="1"/>
    <col min="2" max="2" width="19.28515625" style="10" bestFit="1" customWidth="1"/>
    <col min="3" max="3" width="23.42578125" bestFit="1" customWidth="1"/>
    <col min="4" max="4" width="20.5703125" customWidth="1"/>
    <col min="5" max="5" width="19" customWidth="1"/>
    <col min="6" max="6" width="28.140625" customWidth="1"/>
  </cols>
  <sheetData>
    <row r="1" spans="1:6" ht="15.75" x14ac:dyDescent="0.25">
      <c r="A1" s="81" t="s">
        <v>33</v>
      </c>
      <c r="B1" s="82"/>
      <c r="C1" s="82"/>
      <c r="D1" s="82"/>
      <c r="E1" s="82"/>
      <c r="F1" s="82"/>
    </row>
    <row r="2" spans="1:6" ht="45" x14ac:dyDescent="0.25">
      <c r="A2" s="13"/>
      <c r="B2" s="74" t="s">
        <v>28</v>
      </c>
      <c r="C2" s="74" t="s">
        <v>29</v>
      </c>
      <c r="D2" s="77" t="s">
        <v>30</v>
      </c>
      <c r="E2" s="75" t="s">
        <v>31</v>
      </c>
      <c r="F2" s="74" t="s">
        <v>32</v>
      </c>
    </row>
    <row r="3" spans="1:6" ht="15.75" x14ac:dyDescent="0.25">
      <c r="A3" s="15">
        <v>2019</v>
      </c>
      <c r="B3" s="7" t="s">
        <v>6</v>
      </c>
      <c r="C3" s="18">
        <v>0.5714285714285714</v>
      </c>
      <c r="D3" s="7">
        <v>0</v>
      </c>
      <c r="E3" s="3">
        <v>12</v>
      </c>
      <c r="F3" s="54">
        <v>1</v>
      </c>
    </row>
    <row r="4" spans="1:6" ht="15.75" x14ac:dyDescent="0.25">
      <c r="A4" s="15">
        <v>2020</v>
      </c>
      <c r="B4" s="7">
        <v>1</v>
      </c>
      <c r="C4" s="18">
        <v>0.77777777777777779</v>
      </c>
      <c r="D4" s="7">
        <v>0</v>
      </c>
      <c r="E4" s="3">
        <v>12</v>
      </c>
      <c r="F4" s="55">
        <v>2</v>
      </c>
    </row>
    <row r="5" spans="1:6" ht="15.75" x14ac:dyDescent="0.25">
      <c r="A5" s="15">
        <v>2021</v>
      </c>
      <c r="B5" s="7">
        <v>1</v>
      </c>
      <c r="C5" s="18">
        <v>0.63</v>
      </c>
      <c r="D5" s="7">
        <v>0.15</v>
      </c>
      <c r="E5" s="3">
        <v>8</v>
      </c>
      <c r="F5" s="54">
        <v>4</v>
      </c>
    </row>
    <row r="6" spans="1:6" ht="15.75" x14ac:dyDescent="0.25">
      <c r="A6" s="15">
        <v>2022</v>
      </c>
      <c r="B6" s="7">
        <v>0.67</v>
      </c>
      <c r="C6" s="18">
        <v>0.63</v>
      </c>
      <c r="D6" s="7">
        <v>0.1</v>
      </c>
      <c r="E6" s="3">
        <v>8</v>
      </c>
      <c r="F6" s="54">
        <v>4</v>
      </c>
    </row>
    <row r="7" spans="1:6" ht="15.75" x14ac:dyDescent="0.25">
      <c r="A7" s="15">
        <v>2023</v>
      </c>
      <c r="B7" s="7">
        <v>0</v>
      </c>
      <c r="C7" s="18">
        <v>0</v>
      </c>
      <c r="D7" s="7">
        <v>0</v>
      </c>
      <c r="E7" s="3">
        <v>0</v>
      </c>
      <c r="F7" s="55">
        <v>0</v>
      </c>
    </row>
    <row r="8" spans="1:6" x14ac:dyDescent="0.25">
      <c r="B8" s="28">
        <f>AVERAGE(B3:B6)</f>
        <v>0.89</v>
      </c>
      <c r="C8" s="28">
        <f>AVERAGE(C3:C6)</f>
        <v>0.65230158730158727</v>
      </c>
      <c r="D8" s="28">
        <f>AVERAGE(D3:D6)</f>
        <v>6.25E-2</v>
      </c>
      <c r="E8" s="29">
        <f>AVERAGE(E3:E6)</f>
        <v>10</v>
      </c>
      <c r="F8" s="29">
        <f>AVERAGE(F3:F6)</f>
        <v>2.75</v>
      </c>
    </row>
  </sheetData>
  <mergeCells count="1">
    <mergeCell ref="A1:F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B82C8-014C-4B3B-A8E4-7337844D181F}">
  <dimension ref="A1:F9"/>
  <sheetViews>
    <sheetView workbookViewId="0">
      <selection activeCell="C2" sqref="C2:F2"/>
    </sheetView>
  </sheetViews>
  <sheetFormatPr defaultRowHeight="15" x14ac:dyDescent="0.25"/>
  <cols>
    <col min="1" max="1" width="12.5703125" style="10" customWidth="1"/>
    <col min="2" max="2" width="19.28515625" style="10" bestFit="1" customWidth="1"/>
    <col min="3" max="3" width="23.42578125" bestFit="1" customWidth="1"/>
    <col min="4" max="4" width="20.5703125" customWidth="1"/>
    <col min="5" max="5" width="19" customWidth="1"/>
    <col min="6" max="6" width="28.140625" customWidth="1"/>
  </cols>
  <sheetData>
    <row r="1" spans="1:6" ht="15.75" x14ac:dyDescent="0.25">
      <c r="A1" s="81" t="s">
        <v>34</v>
      </c>
      <c r="B1" s="82"/>
      <c r="C1" s="82"/>
      <c r="D1" s="82"/>
      <c r="E1" s="82"/>
      <c r="F1" s="82"/>
    </row>
    <row r="2" spans="1:6" ht="45" x14ac:dyDescent="0.25">
      <c r="A2" s="13"/>
      <c r="B2" s="14" t="s">
        <v>28</v>
      </c>
      <c r="C2" s="74" t="s">
        <v>29</v>
      </c>
      <c r="D2" s="77" t="s">
        <v>35</v>
      </c>
      <c r="E2" s="75" t="s">
        <v>31</v>
      </c>
      <c r="F2" s="74" t="s">
        <v>32</v>
      </c>
    </row>
    <row r="3" spans="1:6" ht="15.75" x14ac:dyDescent="0.25">
      <c r="A3" s="15">
        <v>2019</v>
      </c>
      <c r="B3" s="7">
        <v>0</v>
      </c>
      <c r="C3" s="19" t="s">
        <v>6</v>
      </c>
      <c r="D3" s="7" t="s">
        <v>6</v>
      </c>
      <c r="E3" s="3">
        <v>3</v>
      </c>
      <c r="F3" s="54">
        <v>1</v>
      </c>
    </row>
    <row r="4" spans="1:6" ht="15.75" x14ac:dyDescent="0.25">
      <c r="A4" s="15">
        <v>2020</v>
      </c>
      <c r="B4" s="3" t="s">
        <v>6</v>
      </c>
      <c r="C4" s="18">
        <v>0.5</v>
      </c>
      <c r="D4" s="7" t="s">
        <v>6</v>
      </c>
      <c r="E4" s="3">
        <v>3</v>
      </c>
      <c r="F4" s="55">
        <v>0</v>
      </c>
    </row>
    <row r="5" spans="1:6" ht="15.75" x14ac:dyDescent="0.25">
      <c r="A5" s="15">
        <v>2021</v>
      </c>
      <c r="B5" s="7">
        <v>1</v>
      </c>
      <c r="C5" s="19">
        <v>0.75</v>
      </c>
      <c r="D5" s="7" t="s">
        <v>6</v>
      </c>
      <c r="E5" s="3">
        <v>4</v>
      </c>
      <c r="F5" s="54">
        <v>1</v>
      </c>
    </row>
    <row r="6" spans="1:6" ht="15.75" x14ac:dyDescent="0.25">
      <c r="A6" s="15">
        <v>2022</v>
      </c>
      <c r="B6" s="7">
        <v>1</v>
      </c>
      <c r="C6" s="19">
        <v>0.67</v>
      </c>
      <c r="D6" s="7" t="s">
        <v>6</v>
      </c>
      <c r="E6" s="3">
        <v>3</v>
      </c>
      <c r="F6" s="54">
        <v>1</v>
      </c>
    </row>
    <row r="7" spans="1:6" ht="15.75" x14ac:dyDescent="0.25">
      <c r="A7" s="15">
        <v>2023</v>
      </c>
      <c r="B7" s="3" t="s">
        <v>6</v>
      </c>
      <c r="C7" s="18">
        <v>0.5</v>
      </c>
      <c r="D7" s="7" t="s">
        <v>6</v>
      </c>
      <c r="E7" s="3">
        <v>3</v>
      </c>
      <c r="F7" s="55">
        <v>0</v>
      </c>
    </row>
    <row r="8" spans="1:6" x14ac:dyDescent="0.25">
      <c r="A8" s="31"/>
      <c r="B8" s="32">
        <f>AVERAGE(B3:B6)</f>
        <v>0.66666666666666663</v>
      </c>
      <c r="C8" s="32">
        <f>AVERAGE(C3:C6)</f>
        <v>0.64</v>
      </c>
      <c r="D8" s="32" t="e">
        <f>AVERAGE(D3:D6)</f>
        <v>#DIV/0!</v>
      </c>
      <c r="E8" s="56">
        <f>AVERAGE(E3:E6)</f>
        <v>3.25</v>
      </c>
      <c r="F8" s="56">
        <f>AVERAGE(F3:F6)</f>
        <v>0.75</v>
      </c>
    </row>
    <row r="9" spans="1:6" x14ac:dyDescent="0.25">
      <c r="A9" s="10" t="s">
        <v>36</v>
      </c>
    </row>
  </sheetData>
  <mergeCells count="1">
    <mergeCell ref="A1:F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F0AD5-CDB3-4120-BB20-D7CCD308431C}">
  <dimension ref="A1:J25"/>
  <sheetViews>
    <sheetView workbookViewId="0">
      <selection activeCell="J5" sqref="J5"/>
    </sheetView>
  </sheetViews>
  <sheetFormatPr defaultRowHeight="15" x14ac:dyDescent="0.25"/>
  <cols>
    <col min="1" max="1" width="28.28515625" bestFit="1" customWidth="1"/>
    <col min="2" max="3" width="7.42578125" style="1" customWidth="1"/>
    <col min="4" max="4" width="11.7109375" customWidth="1"/>
    <col min="5" max="5" width="11.42578125" customWidth="1"/>
    <col min="6" max="6" width="11.7109375" customWidth="1"/>
    <col min="7" max="7" width="15" customWidth="1"/>
    <col min="8" max="9" width="15.140625" customWidth="1"/>
    <col min="10" max="10" width="19.140625" customWidth="1"/>
  </cols>
  <sheetData>
    <row r="1" spans="1:10" ht="21" x14ac:dyDescent="0.35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75" customHeight="1" x14ac:dyDescent="0.25">
      <c r="A2" s="24" t="s">
        <v>1</v>
      </c>
      <c r="B2" s="11">
        <v>2019</v>
      </c>
      <c r="C2" s="11">
        <v>2020</v>
      </c>
      <c r="D2" s="11">
        <v>2021</v>
      </c>
      <c r="E2" s="11">
        <v>2022</v>
      </c>
      <c r="F2" s="71" t="s">
        <v>40</v>
      </c>
      <c r="G2" s="72" t="s">
        <v>42</v>
      </c>
      <c r="H2" s="72" t="s">
        <v>43</v>
      </c>
      <c r="I2" s="72" t="s">
        <v>41</v>
      </c>
      <c r="J2" s="73" t="s">
        <v>44</v>
      </c>
    </row>
    <row r="3" spans="1:10" x14ac:dyDescent="0.25">
      <c r="A3" s="4" t="s">
        <v>3</v>
      </c>
      <c r="B3" s="7">
        <v>0.57446808510638303</v>
      </c>
      <c r="C3" s="7">
        <v>0.54761904761904767</v>
      </c>
      <c r="D3" s="7">
        <v>0.62</v>
      </c>
      <c r="E3" s="7">
        <v>0.43</v>
      </c>
      <c r="F3" s="34">
        <f>Major_BA!E8</f>
        <v>147.5</v>
      </c>
      <c r="G3" s="33">
        <f>Major_BA!C8</f>
        <v>0.61724891136395565</v>
      </c>
      <c r="H3" s="33">
        <f>Major_BA!B8</f>
        <v>0.54361702127659584</v>
      </c>
      <c r="I3" s="34">
        <f>Major_BA!F8</f>
        <v>29.25</v>
      </c>
      <c r="J3" s="33">
        <f>Major_BA!D8</f>
        <v>0.38250000000000006</v>
      </c>
    </row>
    <row r="4" spans="1:10" x14ac:dyDescent="0.25">
      <c r="A4" s="4" t="s">
        <v>4</v>
      </c>
      <c r="B4" s="7">
        <v>0.63636363636363635</v>
      </c>
      <c r="C4" s="7">
        <v>0.54545454545454541</v>
      </c>
      <c r="D4" s="7">
        <v>0.59</v>
      </c>
      <c r="E4" s="7">
        <v>0.43</v>
      </c>
      <c r="F4" s="34">
        <f>Major_BI!E8</f>
        <v>72.75</v>
      </c>
      <c r="G4" s="33">
        <f>Major_BI!C8</f>
        <v>0.63288610976202031</v>
      </c>
      <c r="H4" s="33">
        <f>Major_BI!B8</f>
        <v>0.55045454545454542</v>
      </c>
      <c r="I4" s="34">
        <f>Major_BI!F8</f>
        <v>13.75</v>
      </c>
      <c r="J4" s="33">
        <f>Major_BI!D8</f>
        <v>0.45250000000000001</v>
      </c>
    </row>
    <row r="5" spans="1:10" x14ac:dyDescent="0.25">
      <c r="A5" s="4" t="s">
        <v>5</v>
      </c>
      <c r="B5" s="7">
        <v>0.33333333333333331</v>
      </c>
      <c r="C5" s="7">
        <v>1</v>
      </c>
      <c r="D5" s="7">
        <v>0</v>
      </c>
      <c r="E5" s="7">
        <v>1</v>
      </c>
      <c r="F5" s="34">
        <f>Major_CH!E8</f>
        <v>8.25</v>
      </c>
      <c r="G5" s="33">
        <f>Major_CH!C8</f>
        <v>0.71944444444444444</v>
      </c>
      <c r="H5" s="33">
        <f>Major_CH!B8</f>
        <v>0.58333333333333326</v>
      </c>
      <c r="I5" s="34">
        <f>Major_CH!F8</f>
        <v>1.75</v>
      </c>
      <c r="J5" s="33">
        <f>Major_CH!D8</f>
        <v>0.36249999999999999</v>
      </c>
    </row>
    <row r="6" spans="1:10" x14ac:dyDescent="0.25">
      <c r="A6" s="4" t="s">
        <v>7</v>
      </c>
      <c r="B6" s="7">
        <v>0.5</v>
      </c>
      <c r="C6" s="7">
        <v>1</v>
      </c>
      <c r="D6" s="7">
        <v>1</v>
      </c>
      <c r="E6" s="7">
        <v>0.5</v>
      </c>
      <c r="F6" s="34">
        <f>Major_CIS!E8</f>
        <v>10</v>
      </c>
      <c r="G6" s="33">
        <f>Major_CIS!C8</f>
        <v>0.75761904761904764</v>
      </c>
      <c r="H6" s="33">
        <f>Major_CIS!B8</f>
        <v>0.75</v>
      </c>
      <c r="I6" s="34">
        <f>Major_CIS!F8</f>
        <v>2.5</v>
      </c>
      <c r="J6" s="33">
        <f>Major_CIS!D8</f>
        <v>0.53749999999999998</v>
      </c>
    </row>
    <row r="7" spans="1:10" x14ac:dyDescent="0.25">
      <c r="A7" s="4" t="s">
        <v>8</v>
      </c>
      <c r="B7" s="7">
        <v>0.5</v>
      </c>
      <c r="C7" s="7">
        <v>1</v>
      </c>
      <c r="D7" s="7">
        <v>0.67</v>
      </c>
      <c r="E7" s="7">
        <v>0.78</v>
      </c>
      <c r="F7" s="34">
        <f>Major_COMM!E8</f>
        <v>29.25</v>
      </c>
      <c r="G7" s="33">
        <f>Major_COMM!C8</f>
        <v>0.70931818181818185</v>
      </c>
      <c r="H7" s="33">
        <f>Major_COMM!B8</f>
        <v>0.73750000000000004</v>
      </c>
      <c r="I7" s="34">
        <f>Major_COMM!F8</f>
        <v>7.75</v>
      </c>
      <c r="J7" s="33">
        <f>Major_COMM!D8</f>
        <v>0.245</v>
      </c>
    </row>
    <row r="8" spans="1:10" ht="20.100000000000001" customHeight="1" x14ac:dyDescent="0.25">
      <c r="A8" s="4" t="s">
        <v>9</v>
      </c>
      <c r="B8" s="7">
        <v>0.67</v>
      </c>
      <c r="C8" s="7">
        <v>0.8571428571428571</v>
      </c>
      <c r="D8" s="7">
        <v>0.71</v>
      </c>
      <c r="E8" s="7">
        <v>0.5</v>
      </c>
      <c r="F8" s="34">
        <f>Major_CS!E8</f>
        <v>43.25</v>
      </c>
      <c r="G8" s="33">
        <f>Major_CS!C8</f>
        <v>0.67431818181818193</v>
      </c>
      <c r="H8" s="33">
        <f>Major_CS!B8</f>
        <v>0.68428571428571427</v>
      </c>
      <c r="I8" s="34">
        <f>Major_CS!F8</f>
        <v>3.75</v>
      </c>
      <c r="J8" s="33">
        <f>Major_CS!D8</f>
        <v>0.28249999999999997</v>
      </c>
    </row>
    <row r="9" spans="1:10" x14ac:dyDescent="0.25">
      <c r="A9" s="4" t="s">
        <v>10</v>
      </c>
      <c r="B9" s="7">
        <v>0.54</v>
      </c>
      <c r="C9" s="7">
        <v>0.5</v>
      </c>
      <c r="D9" s="7">
        <v>0.65</v>
      </c>
      <c r="E9" s="7">
        <v>0.04</v>
      </c>
      <c r="F9" s="34">
        <f>Major_CJP!E8</f>
        <v>61</v>
      </c>
      <c r="G9" s="33">
        <f>Major_CJP!C8</f>
        <v>0.50689404934687954</v>
      </c>
      <c r="H9" s="33">
        <f>Major_CJP!B8</f>
        <v>0.52249999999999996</v>
      </c>
      <c r="I9" s="34">
        <f>Major_CJP!F8</f>
        <v>10.5</v>
      </c>
      <c r="J9" s="33">
        <f>Major_CJP!D8</f>
        <v>0.34499999999999997</v>
      </c>
    </row>
    <row r="10" spans="1:10" ht="15.75" customHeight="1" x14ac:dyDescent="0.25">
      <c r="A10" s="4" t="s">
        <v>11</v>
      </c>
      <c r="B10" s="7">
        <v>0.43</v>
      </c>
      <c r="C10" s="7">
        <v>1</v>
      </c>
      <c r="D10" s="7">
        <v>0.74</v>
      </c>
      <c r="E10" s="7">
        <v>0.53</v>
      </c>
      <c r="F10" s="34">
        <f>Major_ED!E8</f>
        <v>54</v>
      </c>
      <c r="G10" s="33">
        <f>Major_ED!C8</f>
        <v>0.61555780933062887</v>
      </c>
      <c r="H10" s="33">
        <f>Major_ED!B8</f>
        <v>0.67500000000000004</v>
      </c>
      <c r="I10" s="34">
        <f>Major_ED!F8</f>
        <v>12.5</v>
      </c>
      <c r="J10" s="33">
        <f>Major_ED!D8</f>
        <v>0.29500000000000004</v>
      </c>
    </row>
    <row r="11" spans="1:10" x14ac:dyDescent="0.25">
      <c r="A11" s="4" t="s">
        <v>12</v>
      </c>
      <c r="B11" s="7" t="s">
        <v>6</v>
      </c>
      <c r="C11" s="7">
        <v>1</v>
      </c>
      <c r="D11" s="7">
        <v>1</v>
      </c>
      <c r="E11" s="7">
        <v>0.67</v>
      </c>
      <c r="F11" s="34">
        <f>Major_EN!E8</f>
        <v>10</v>
      </c>
      <c r="G11" s="33">
        <f>Major_EN!C8</f>
        <v>0.65230158730158727</v>
      </c>
      <c r="H11" s="33">
        <f>Major_EN!B8</f>
        <v>0.89</v>
      </c>
      <c r="I11" s="34">
        <f>Major_EN!F8</f>
        <v>2.75</v>
      </c>
      <c r="J11" s="33">
        <f>Major_EN!D8</f>
        <v>6.25E-2</v>
      </c>
    </row>
    <row r="12" spans="1:10" x14ac:dyDescent="0.25">
      <c r="A12" s="5" t="s">
        <v>13</v>
      </c>
      <c r="B12" s="7">
        <v>0</v>
      </c>
      <c r="C12" s="3" t="s">
        <v>6</v>
      </c>
      <c r="D12" s="7">
        <v>1</v>
      </c>
      <c r="E12" s="3" t="s">
        <v>6</v>
      </c>
      <c r="F12" s="34">
        <f>Major_ENVS!E8</f>
        <v>3.25</v>
      </c>
      <c r="G12" s="33">
        <f>Major_ENVS!C8</f>
        <v>0.64</v>
      </c>
      <c r="H12" s="33">
        <f>Major_ENVS!B8</f>
        <v>0.66666666666666663</v>
      </c>
      <c r="I12" s="34">
        <f>Major_ENVS!F8</f>
        <v>0.75</v>
      </c>
      <c r="J12" s="39" t="s">
        <v>6</v>
      </c>
    </row>
    <row r="13" spans="1:10" x14ac:dyDescent="0.25">
      <c r="A13" s="4" t="s">
        <v>14</v>
      </c>
      <c r="B13" s="7">
        <v>0.75</v>
      </c>
      <c r="C13" s="7">
        <v>1</v>
      </c>
      <c r="D13" s="7">
        <v>0.5</v>
      </c>
      <c r="E13" s="7">
        <v>1</v>
      </c>
      <c r="F13" s="34">
        <f>Major_HIS!E8</f>
        <v>8.25</v>
      </c>
      <c r="G13" s="33">
        <f>Major_HIS!C8</f>
        <v>0.67999999999999994</v>
      </c>
      <c r="H13" s="33">
        <f>Major_HIS!B8</f>
        <v>0.8125</v>
      </c>
      <c r="I13" s="34">
        <f>Major_HIS!F8</f>
        <v>2.75</v>
      </c>
      <c r="J13" s="33">
        <f>Major_HIS!D8</f>
        <v>7.7499999999999999E-2</v>
      </c>
    </row>
    <row r="14" spans="1:10" x14ac:dyDescent="0.25">
      <c r="A14" s="4" t="s">
        <v>15</v>
      </c>
      <c r="B14" s="7">
        <v>0.56999999999999995</v>
      </c>
      <c r="C14" s="7">
        <v>0.54166666666666663</v>
      </c>
      <c r="D14" s="7">
        <v>0.74</v>
      </c>
      <c r="E14" s="7">
        <v>0.64</v>
      </c>
      <c r="F14" s="36">
        <f>Major_KIN!B7</f>
        <v>137.75</v>
      </c>
      <c r="G14" s="33">
        <f>Major_KIN!D7</f>
        <v>0.63017857142857148</v>
      </c>
      <c r="H14" s="33">
        <f>Major_KIN!C7</f>
        <v>0.62291666666666667</v>
      </c>
      <c r="I14" s="34">
        <f>Major_KIN!F8</f>
        <v>0</v>
      </c>
      <c r="J14" s="33">
        <f>Major_KIN!E7</f>
        <v>0.28750000000000003</v>
      </c>
    </row>
    <row r="15" spans="1:10" x14ac:dyDescent="0.25">
      <c r="A15" s="4" t="s">
        <v>16</v>
      </c>
      <c r="B15" s="7">
        <v>0.5</v>
      </c>
      <c r="C15" s="7">
        <v>0.5</v>
      </c>
      <c r="D15" s="7">
        <v>1</v>
      </c>
      <c r="E15" s="7">
        <v>1</v>
      </c>
      <c r="F15" s="34">
        <f>Major_MA!E8</f>
        <v>17.75</v>
      </c>
      <c r="G15" s="33">
        <f>Major_MA!C8</f>
        <v>0.66488095238095235</v>
      </c>
      <c r="H15" s="33">
        <f>Major_MA!B8</f>
        <v>0.75</v>
      </c>
      <c r="I15" s="34">
        <f>Major_MA!F8</f>
        <v>2.75</v>
      </c>
      <c r="J15" s="33">
        <f>Major_MA!D8</f>
        <v>0.26500000000000001</v>
      </c>
    </row>
    <row r="16" spans="1:10" x14ac:dyDescent="0.25">
      <c r="A16" s="4" t="s">
        <v>17</v>
      </c>
      <c r="B16" s="7">
        <v>0.43</v>
      </c>
      <c r="C16" s="7">
        <v>1</v>
      </c>
      <c r="D16" s="7">
        <v>0.6</v>
      </c>
      <c r="E16" s="7">
        <v>0.76</v>
      </c>
      <c r="F16" s="34">
        <f>Major_MU!E8</f>
        <v>28</v>
      </c>
      <c r="G16" s="33">
        <f>Major_MU!C8</f>
        <v>0.7649999999999999</v>
      </c>
      <c r="H16" s="33">
        <f>Major_MU!B8</f>
        <v>0.69750000000000001</v>
      </c>
      <c r="I16" s="34">
        <f>Major_MU!F8</f>
        <v>2.75</v>
      </c>
      <c r="J16" s="33">
        <f>Major_MU!D8</f>
        <v>0.31</v>
      </c>
    </row>
    <row r="17" spans="1:10" x14ac:dyDescent="0.25">
      <c r="A17" s="4" t="s">
        <v>18</v>
      </c>
      <c r="B17" s="7">
        <v>0</v>
      </c>
      <c r="C17" s="7">
        <v>0.8</v>
      </c>
      <c r="D17" s="7">
        <v>0.5</v>
      </c>
      <c r="E17" s="7">
        <v>0.5</v>
      </c>
      <c r="F17" s="34">
        <f>Major_PS!E8</f>
        <v>11.25</v>
      </c>
      <c r="G17" s="33">
        <f>Major_PS!C8</f>
        <v>0.63249999999999995</v>
      </c>
      <c r="H17" s="33">
        <f>Major_PS!B8</f>
        <v>0.45</v>
      </c>
      <c r="I17" s="34">
        <f>Major_PS!F8</f>
        <v>5</v>
      </c>
      <c r="J17" s="33">
        <f>Major_PS!D8</f>
        <v>0.46750000000000003</v>
      </c>
    </row>
    <row r="18" spans="1:10" x14ac:dyDescent="0.25">
      <c r="A18" s="4" t="s">
        <v>19</v>
      </c>
      <c r="B18" s="7">
        <v>0.68</v>
      </c>
      <c r="C18" s="7">
        <v>0.66666666666666663</v>
      </c>
      <c r="D18" s="7">
        <v>0.88</v>
      </c>
      <c r="E18" s="7">
        <v>0.45</v>
      </c>
      <c r="F18" s="34">
        <f>Major_PSY!E8</f>
        <v>83.25</v>
      </c>
      <c r="G18" s="33">
        <f>Major_PSY!C8</f>
        <v>0.59507575757575759</v>
      </c>
      <c r="H18" s="33">
        <f>Major_PSY!B8</f>
        <v>0.66916666666666669</v>
      </c>
      <c r="I18" s="34">
        <f>Major_PSY!F8</f>
        <v>19.25</v>
      </c>
      <c r="J18" s="33">
        <f>Major_PSY!D8</f>
        <v>0.32750000000000001</v>
      </c>
    </row>
    <row r="19" spans="1:10" x14ac:dyDescent="0.25">
      <c r="A19" s="4" t="s">
        <v>20</v>
      </c>
      <c r="B19" s="7">
        <v>0.5</v>
      </c>
      <c r="C19" s="7">
        <v>0.66666666666666663</v>
      </c>
      <c r="D19" s="7">
        <v>0.75</v>
      </c>
      <c r="E19" s="7">
        <v>0.45</v>
      </c>
      <c r="F19" s="34">
        <f>Major_SO!E8</f>
        <v>16.25</v>
      </c>
      <c r="G19" s="33">
        <f>Major_SO!C8</f>
        <v>0.60718253968253966</v>
      </c>
      <c r="H19" s="33">
        <f>Major_SO!B8</f>
        <v>0.59166666666666667</v>
      </c>
      <c r="I19" s="34">
        <f>Major_SO!F8</f>
        <v>3.5</v>
      </c>
      <c r="J19" s="33">
        <f>Major_SO!D8</f>
        <v>0.45999999999999996</v>
      </c>
    </row>
    <row r="20" spans="1:10" x14ac:dyDescent="0.25">
      <c r="A20" s="4" t="s">
        <v>21</v>
      </c>
      <c r="B20" s="7">
        <v>0.35714285714285715</v>
      </c>
      <c r="C20" s="7">
        <v>0.53846153846153844</v>
      </c>
      <c r="D20" s="7">
        <v>0.5</v>
      </c>
      <c r="E20" s="7">
        <v>0.5</v>
      </c>
      <c r="F20" s="34">
        <f>Major_UN!E12</f>
        <v>21.625</v>
      </c>
      <c r="G20" s="33">
        <f>Major_UN!C12</f>
        <v>0.40285491182979943</v>
      </c>
      <c r="H20" s="33">
        <f>Major_UN!B12</f>
        <v>0.47845417263895523</v>
      </c>
      <c r="I20" s="33" t="s">
        <v>6</v>
      </c>
      <c r="J20" s="33">
        <f>Major_UN!D12</f>
        <v>0.13375000000000001</v>
      </c>
    </row>
    <row r="21" spans="1:10" x14ac:dyDescent="0.25">
      <c r="A21" s="4" t="s">
        <v>22</v>
      </c>
      <c r="B21" s="37">
        <v>0.56999999999999995</v>
      </c>
      <c r="C21" s="38"/>
      <c r="D21" s="38"/>
      <c r="E21" s="38"/>
      <c r="F21" s="59">
        <f>AVERAGE(F3:F20)</f>
        <v>42.409722222222221</v>
      </c>
      <c r="G21" s="58">
        <v>0.68</v>
      </c>
      <c r="H21" s="58">
        <f>AVERAGE(B21:E21)</f>
        <v>0.56999999999999995</v>
      </c>
      <c r="I21" s="60">
        <f>AVERAGE(I3:I19)</f>
        <v>7.132352941176471</v>
      </c>
      <c r="J21" s="61">
        <f>AVERAGE(J3:J19)</f>
        <v>0.32250000000000001</v>
      </c>
    </row>
    <row r="22" spans="1:10" x14ac:dyDescent="0.25">
      <c r="B22" s="26"/>
      <c r="C22" s="26"/>
      <c r="D22" s="26"/>
    </row>
    <row r="23" spans="1:10" x14ac:dyDescent="0.25">
      <c r="B23" s="32"/>
    </row>
    <row r="25" spans="1:10" x14ac:dyDescent="0.25">
      <c r="H25" s="26"/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F998C-5302-4205-A3AA-17F96205A7C6}">
  <dimension ref="A1:F8"/>
  <sheetViews>
    <sheetView workbookViewId="0">
      <selection activeCell="B2" sqref="B2:F2"/>
    </sheetView>
  </sheetViews>
  <sheetFormatPr defaultRowHeight="15" x14ac:dyDescent="0.25"/>
  <cols>
    <col min="1" max="1" width="12.5703125" style="10" customWidth="1"/>
    <col min="2" max="2" width="19.28515625" style="10" bestFit="1" customWidth="1"/>
    <col min="3" max="3" width="23.42578125" bestFit="1" customWidth="1"/>
    <col min="4" max="4" width="20.5703125" customWidth="1"/>
    <col min="5" max="5" width="19" customWidth="1"/>
    <col min="6" max="6" width="28.140625" customWidth="1"/>
  </cols>
  <sheetData>
    <row r="1" spans="1:6" ht="15.75" x14ac:dyDescent="0.25">
      <c r="A1" s="83" t="s">
        <v>14</v>
      </c>
      <c r="B1" s="84"/>
      <c r="C1" s="84"/>
      <c r="D1" s="84"/>
      <c r="E1" s="84"/>
      <c r="F1" s="85"/>
    </row>
    <row r="2" spans="1:6" ht="45" x14ac:dyDescent="0.25">
      <c r="A2" s="13"/>
      <c r="B2" s="74" t="s">
        <v>28</v>
      </c>
      <c r="C2" s="74" t="s">
        <v>29</v>
      </c>
      <c r="D2" s="77" t="s">
        <v>30</v>
      </c>
      <c r="E2" s="75" t="s">
        <v>31</v>
      </c>
      <c r="F2" s="74" t="s">
        <v>32</v>
      </c>
    </row>
    <row r="3" spans="1:6" ht="15.75" x14ac:dyDescent="0.25">
      <c r="A3" s="15">
        <v>2019</v>
      </c>
      <c r="B3" s="7">
        <v>0.75</v>
      </c>
      <c r="C3" s="18">
        <v>0.6</v>
      </c>
      <c r="D3" s="7">
        <v>0</v>
      </c>
      <c r="E3" s="3">
        <v>10</v>
      </c>
      <c r="F3" s="54">
        <v>4</v>
      </c>
    </row>
    <row r="4" spans="1:6" ht="15.75" x14ac:dyDescent="0.25">
      <c r="A4" s="15">
        <v>2020</v>
      </c>
      <c r="B4" s="7">
        <v>1</v>
      </c>
      <c r="C4" s="18">
        <v>0.8</v>
      </c>
      <c r="D4" s="7">
        <v>0</v>
      </c>
      <c r="E4" s="3">
        <v>7</v>
      </c>
      <c r="F4" s="55">
        <v>3</v>
      </c>
    </row>
    <row r="5" spans="1:6" ht="15.75" x14ac:dyDescent="0.25">
      <c r="A5" s="15">
        <v>2021</v>
      </c>
      <c r="B5" s="7">
        <v>0.5</v>
      </c>
      <c r="C5" s="18">
        <v>0.67</v>
      </c>
      <c r="D5" s="7">
        <v>0.21</v>
      </c>
      <c r="E5" s="3">
        <v>6</v>
      </c>
      <c r="F5" s="54">
        <v>3</v>
      </c>
    </row>
    <row r="6" spans="1:6" ht="15.75" x14ac:dyDescent="0.25">
      <c r="A6" s="15">
        <v>2022</v>
      </c>
      <c r="B6" s="7">
        <v>1</v>
      </c>
      <c r="C6" s="18">
        <v>0.65</v>
      </c>
      <c r="D6" s="7">
        <v>0.1</v>
      </c>
      <c r="E6" s="3">
        <v>10</v>
      </c>
      <c r="F6" s="54">
        <v>1</v>
      </c>
    </row>
    <row r="7" spans="1:6" ht="15.75" x14ac:dyDescent="0.25">
      <c r="A7" s="15">
        <v>2023</v>
      </c>
      <c r="B7" s="7">
        <v>0</v>
      </c>
      <c r="C7" s="18">
        <v>0</v>
      </c>
      <c r="D7" s="7">
        <v>0</v>
      </c>
      <c r="E7" s="3">
        <v>0</v>
      </c>
      <c r="F7" s="55">
        <v>0</v>
      </c>
    </row>
    <row r="8" spans="1:6" x14ac:dyDescent="0.25">
      <c r="B8" s="28">
        <f>AVERAGE(B3:B6)</f>
        <v>0.8125</v>
      </c>
      <c r="C8" s="28">
        <f>AVERAGE(C3:C6)</f>
        <v>0.67999999999999994</v>
      </c>
      <c r="D8" s="28">
        <f>AVERAGE(D3:D6)</f>
        <v>7.7499999999999999E-2</v>
      </c>
      <c r="E8" s="30">
        <f>AVERAGE(E3:E6)</f>
        <v>8.25</v>
      </c>
      <c r="F8" s="30">
        <f>AVERAGE(F3:F6)</f>
        <v>2.75</v>
      </c>
    </row>
  </sheetData>
  <mergeCells count="1">
    <mergeCell ref="A1:F1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947F6-1F15-4C48-BE2A-3DC2E9859EF9}">
  <dimension ref="A1:F7"/>
  <sheetViews>
    <sheetView workbookViewId="0">
      <selection activeCell="B2" sqref="B2:F2"/>
    </sheetView>
  </sheetViews>
  <sheetFormatPr defaultRowHeight="15" x14ac:dyDescent="0.25"/>
  <cols>
    <col min="1" max="2" width="12.5703125" style="10" customWidth="1"/>
    <col min="3" max="3" width="19.28515625" style="10" bestFit="1" customWidth="1"/>
    <col min="4" max="4" width="23.42578125" bestFit="1" customWidth="1"/>
    <col min="5" max="5" width="20.5703125" customWidth="1"/>
    <col min="6" max="6" width="28.140625" customWidth="1"/>
  </cols>
  <sheetData>
    <row r="1" spans="1:6" ht="15.75" x14ac:dyDescent="0.25">
      <c r="A1" s="81" t="s">
        <v>15</v>
      </c>
      <c r="B1" s="82"/>
      <c r="C1" s="82"/>
      <c r="D1" s="82"/>
      <c r="E1" s="82"/>
      <c r="F1" s="82"/>
    </row>
    <row r="2" spans="1:6" ht="45" x14ac:dyDescent="0.25">
      <c r="A2" s="13"/>
      <c r="B2" s="75" t="s">
        <v>31</v>
      </c>
      <c r="C2" s="74" t="s">
        <v>28</v>
      </c>
      <c r="D2" s="74" t="s">
        <v>29</v>
      </c>
      <c r="E2" s="77" t="s">
        <v>30</v>
      </c>
      <c r="F2" s="74" t="s">
        <v>32</v>
      </c>
    </row>
    <row r="3" spans="1:6" ht="15.75" x14ac:dyDescent="0.25">
      <c r="A3" s="15">
        <v>2019</v>
      </c>
      <c r="B3" s="3">
        <v>136</v>
      </c>
      <c r="C3" s="7">
        <v>0.56999999999999995</v>
      </c>
      <c r="D3" s="18">
        <v>0.61904761904761907</v>
      </c>
      <c r="E3" s="7">
        <v>0.18</v>
      </c>
      <c r="F3" s="54">
        <v>25</v>
      </c>
    </row>
    <row r="4" spans="1:6" ht="15.75" x14ac:dyDescent="0.25">
      <c r="A4" s="15">
        <v>2020</v>
      </c>
      <c r="B4" s="3">
        <v>136</v>
      </c>
      <c r="C4" s="7">
        <v>0.54166666666666663</v>
      </c>
      <c r="D4" s="18">
        <v>0.69166666666666665</v>
      </c>
      <c r="E4" s="7">
        <v>0.36</v>
      </c>
      <c r="F4" s="55">
        <v>17</v>
      </c>
    </row>
    <row r="5" spans="1:6" ht="15.75" x14ac:dyDescent="0.25">
      <c r="A5" s="15">
        <v>2021</v>
      </c>
      <c r="B5" s="3">
        <v>138</v>
      </c>
      <c r="C5" s="7">
        <v>0.74</v>
      </c>
      <c r="D5" s="18">
        <v>0.66</v>
      </c>
      <c r="E5" s="7">
        <v>0.28999999999999998</v>
      </c>
      <c r="F5" s="54">
        <v>36</v>
      </c>
    </row>
    <row r="6" spans="1:6" ht="15.75" x14ac:dyDescent="0.25">
      <c r="A6" s="15">
        <v>2022</v>
      </c>
      <c r="B6" s="3">
        <v>141</v>
      </c>
      <c r="C6" s="7">
        <v>0.64</v>
      </c>
      <c r="D6" s="18">
        <v>0.55000000000000004</v>
      </c>
      <c r="E6" s="7">
        <v>0.32</v>
      </c>
      <c r="F6" s="54">
        <v>27</v>
      </c>
    </row>
    <row r="7" spans="1:6" x14ac:dyDescent="0.25">
      <c r="B7" s="29">
        <f>AVERAGE(B3:B6)</f>
        <v>137.75</v>
      </c>
      <c r="C7" s="28">
        <f>AVERAGE(C3:C6)</f>
        <v>0.62291666666666667</v>
      </c>
      <c r="D7" s="28">
        <f>AVERAGE(D3:D6)</f>
        <v>0.63017857142857148</v>
      </c>
      <c r="E7" s="28">
        <f>AVERAGE(E3:E6)</f>
        <v>0.28750000000000003</v>
      </c>
      <c r="F7" s="29">
        <f>AVERAGE(F3:F6)</f>
        <v>26.25</v>
      </c>
    </row>
  </sheetData>
  <mergeCells count="1">
    <mergeCell ref="A1:F1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C017D-0E50-4C6E-9EF0-7202BF658FDF}">
  <dimension ref="A1:F8"/>
  <sheetViews>
    <sheetView workbookViewId="0">
      <selection activeCell="B2" sqref="B2:F2"/>
    </sheetView>
  </sheetViews>
  <sheetFormatPr defaultRowHeight="15" x14ac:dyDescent="0.25"/>
  <cols>
    <col min="1" max="1" width="12.5703125" style="10" customWidth="1"/>
    <col min="2" max="2" width="19.28515625" style="10" bestFit="1" customWidth="1"/>
    <col min="3" max="3" width="23.42578125" bestFit="1" customWidth="1"/>
    <col min="4" max="4" width="20.5703125" customWidth="1"/>
    <col min="5" max="5" width="19" customWidth="1"/>
    <col min="6" max="6" width="28.140625" customWidth="1"/>
  </cols>
  <sheetData>
    <row r="1" spans="1:6" ht="15.75" x14ac:dyDescent="0.25">
      <c r="A1" s="81" t="s">
        <v>37</v>
      </c>
      <c r="B1" s="82"/>
      <c r="C1" s="82"/>
      <c r="D1" s="82"/>
      <c r="E1" s="82"/>
      <c r="F1" s="82"/>
    </row>
    <row r="2" spans="1:6" ht="45" x14ac:dyDescent="0.25">
      <c r="A2" s="13"/>
      <c r="B2" s="74" t="s">
        <v>28</v>
      </c>
      <c r="C2" s="74" t="s">
        <v>29</v>
      </c>
      <c r="D2" s="77" t="s">
        <v>30</v>
      </c>
      <c r="E2" s="75" t="s">
        <v>31</v>
      </c>
      <c r="F2" s="74" t="s">
        <v>32</v>
      </c>
    </row>
    <row r="3" spans="1:6" ht="15.75" x14ac:dyDescent="0.25">
      <c r="A3" s="15">
        <v>2019</v>
      </c>
      <c r="B3" s="7">
        <v>0.5</v>
      </c>
      <c r="C3" s="18">
        <v>0.72</v>
      </c>
      <c r="D3" s="7">
        <v>0</v>
      </c>
      <c r="E3" s="3">
        <v>19</v>
      </c>
      <c r="F3" s="54">
        <v>6</v>
      </c>
    </row>
    <row r="4" spans="1:6" ht="15.75" x14ac:dyDescent="0.25">
      <c r="A4" s="15">
        <v>2020</v>
      </c>
      <c r="B4" s="7">
        <v>0.5</v>
      </c>
      <c r="C4" s="18">
        <v>0.80952380952380953</v>
      </c>
      <c r="D4" s="7">
        <v>0.33</v>
      </c>
      <c r="E4" s="3">
        <v>15</v>
      </c>
      <c r="F4" s="55">
        <v>1</v>
      </c>
    </row>
    <row r="5" spans="1:6" ht="15.75" x14ac:dyDescent="0.25">
      <c r="A5" s="15">
        <v>2021</v>
      </c>
      <c r="B5" s="7">
        <v>1</v>
      </c>
      <c r="C5" s="18">
        <v>0.63</v>
      </c>
      <c r="D5" s="7">
        <v>0.35</v>
      </c>
      <c r="E5" s="3">
        <v>19</v>
      </c>
      <c r="F5" s="54">
        <v>3</v>
      </c>
    </row>
    <row r="6" spans="1:6" ht="15.75" x14ac:dyDescent="0.25">
      <c r="A6" s="15">
        <v>2022</v>
      </c>
      <c r="B6" s="7">
        <v>1</v>
      </c>
      <c r="C6" s="18">
        <v>0.5</v>
      </c>
      <c r="D6" s="7">
        <v>0.38</v>
      </c>
      <c r="E6" s="3">
        <v>18</v>
      </c>
      <c r="F6" s="54">
        <v>1</v>
      </c>
    </row>
    <row r="7" spans="1:6" ht="15.75" x14ac:dyDescent="0.25">
      <c r="A7" s="15">
        <v>2023</v>
      </c>
      <c r="B7" s="7">
        <v>0</v>
      </c>
      <c r="C7" s="18">
        <v>0</v>
      </c>
      <c r="D7" s="7">
        <v>0</v>
      </c>
      <c r="E7" s="3">
        <v>0</v>
      </c>
      <c r="F7" s="55">
        <v>0</v>
      </c>
    </row>
    <row r="8" spans="1:6" x14ac:dyDescent="0.25">
      <c r="B8" s="28">
        <f>AVERAGE(B3:B6)</f>
        <v>0.75</v>
      </c>
      <c r="C8" s="28">
        <f>AVERAGE(C3:C6)</f>
        <v>0.66488095238095235</v>
      </c>
      <c r="D8" s="28">
        <f>AVERAGE(D3:D6)</f>
        <v>0.26500000000000001</v>
      </c>
      <c r="E8" s="29">
        <f>AVERAGE(E3:E6)</f>
        <v>17.75</v>
      </c>
      <c r="F8" s="29">
        <f>AVERAGE(F3:F6)</f>
        <v>2.75</v>
      </c>
    </row>
  </sheetData>
  <mergeCells count="1">
    <mergeCell ref="A1:F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4962C-32F6-4343-8B1C-C8F3A41FC6E9}">
  <dimension ref="A1:F8"/>
  <sheetViews>
    <sheetView workbookViewId="0">
      <selection activeCell="B2" sqref="B2:F2"/>
    </sheetView>
  </sheetViews>
  <sheetFormatPr defaultRowHeight="15" x14ac:dyDescent="0.25"/>
  <cols>
    <col min="1" max="1" width="12.5703125" style="10" customWidth="1"/>
    <col min="2" max="2" width="19.28515625" style="10" bestFit="1" customWidth="1"/>
    <col min="3" max="3" width="23.42578125" bestFit="1" customWidth="1"/>
    <col min="4" max="4" width="20.5703125" customWidth="1"/>
    <col min="5" max="5" width="22.140625" customWidth="1"/>
    <col min="6" max="6" width="28.140625" customWidth="1"/>
  </cols>
  <sheetData>
    <row r="1" spans="1:6" ht="15.75" x14ac:dyDescent="0.25">
      <c r="A1" s="81" t="s">
        <v>38</v>
      </c>
      <c r="B1" s="82"/>
      <c r="C1" s="82"/>
      <c r="D1" s="82"/>
      <c r="E1" s="82"/>
      <c r="F1" s="82"/>
    </row>
    <row r="2" spans="1:6" ht="45" x14ac:dyDescent="0.25">
      <c r="A2" s="13"/>
      <c r="B2" s="74" t="s">
        <v>28</v>
      </c>
      <c r="C2" s="74" t="s">
        <v>29</v>
      </c>
      <c r="D2" s="77" t="s">
        <v>30</v>
      </c>
      <c r="E2" s="75" t="s">
        <v>31</v>
      </c>
      <c r="F2" s="74" t="s">
        <v>32</v>
      </c>
    </row>
    <row r="3" spans="1:6" ht="15.75" x14ac:dyDescent="0.25">
      <c r="A3" s="15">
        <v>2019</v>
      </c>
      <c r="B3" s="7">
        <v>0.43</v>
      </c>
      <c r="C3" s="18">
        <v>0.63636363636363635</v>
      </c>
      <c r="D3" s="7">
        <v>0.5</v>
      </c>
      <c r="E3" s="3">
        <v>25</v>
      </c>
      <c r="F3" s="54">
        <v>3</v>
      </c>
    </row>
    <row r="4" spans="1:6" ht="15.75" x14ac:dyDescent="0.25">
      <c r="A4" s="15">
        <v>2020</v>
      </c>
      <c r="B4" s="7">
        <v>1</v>
      </c>
      <c r="C4" s="18">
        <v>0.86363636363636365</v>
      </c>
      <c r="D4" s="7">
        <v>0.2</v>
      </c>
      <c r="E4" s="3">
        <v>26</v>
      </c>
      <c r="F4" s="55">
        <v>0</v>
      </c>
    </row>
    <row r="5" spans="1:6" ht="15.75" x14ac:dyDescent="0.25">
      <c r="A5" s="15">
        <v>2021</v>
      </c>
      <c r="B5" s="7">
        <v>0.6</v>
      </c>
      <c r="C5" s="18">
        <v>0.82</v>
      </c>
      <c r="D5" s="7">
        <v>0.25</v>
      </c>
      <c r="E5" s="3">
        <v>22</v>
      </c>
      <c r="F5" s="54">
        <v>3</v>
      </c>
    </row>
    <row r="6" spans="1:6" ht="15.75" x14ac:dyDescent="0.25">
      <c r="A6" s="15">
        <v>2022</v>
      </c>
      <c r="B6" s="7">
        <v>0.76</v>
      </c>
      <c r="C6" s="18">
        <v>0.74</v>
      </c>
      <c r="D6" s="7">
        <v>0.28999999999999998</v>
      </c>
      <c r="E6" s="3">
        <v>39</v>
      </c>
      <c r="F6" s="54">
        <v>5</v>
      </c>
    </row>
    <row r="7" spans="1:6" ht="15.75" x14ac:dyDescent="0.25">
      <c r="A7" s="15">
        <v>2023</v>
      </c>
      <c r="B7" s="7">
        <v>0</v>
      </c>
      <c r="C7" s="18">
        <v>0</v>
      </c>
      <c r="D7" s="7">
        <v>0</v>
      </c>
      <c r="E7" s="3">
        <v>0</v>
      </c>
      <c r="F7" s="55">
        <v>0</v>
      </c>
    </row>
    <row r="8" spans="1:6" x14ac:dyDescent="0.25">
      <c r="B8" s="28">
        <f>AVERAGE(B3:B6)</f>
        <v>0.69750000000000001</v>
      </c>
      <c r="C8" s="28">
        <f>AVERAGE(C3:C6)</f>
        <v>0.7649999999999999</v>
      </c>
      <c r="D8" s="28">
        <f>AVERAGE(D3:D6)</f>
        <v>0.31</v>
      </c>
      <c r="E8" s="29">
        <f>AVERAGE(E3:E6)</f>
        <v>28</v>
      </c>
      <c r="F8" s="29">
        <f>AVERAGE(F3:F6)</f>
        <v>2.75</v>
      </c>
    </row>
  </sheetData>
  <mergeCells count="1">
    <mergeCell ref="A1:F1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C1A9F-BF92-4A10-A4B0-72EB0CA7CE97}">
  <dimension ref="A1:F8"/>
  <sheetViews>
    <sheetView workbookViewId="0">
      <selection activeCell="B2" sqref="B2:F2"/>
    </sheetView>
  </sheetViews>
  <sheetFormatPr defaultRowHeight="15" x14ac:dyDescent="0.25"/>
  <cols>
    <col min="1" max="1" width="12.5703125" style="10" customWidth="1"/>
    <col min="2" max="2" width="19.28515625" style="10" bestFit="1" customWidth="1"/>
    <col min="3" max="3" width="23.42578125" bestFit="1" customWidth="1"/>
    <col min="4" max="4" width="20.5703125" customWidth="1"/>
    <col min="5" max="5" width="19" customWidth="1"/>
    <col min="6" max="6" width="20.5703125" customWidth="1"/>
  </cols>
  <sheetData>
    <row r="1" spans="1:6" ht="15.75" x14ac:dyDescent="0.25">
      <c r="A1" s="81" t="s">
        <v>18</v>
      </c>
      <c r="B1" s="82"/>
      <c r="C1" s="82"/>
      <c r="D1" s="82"/>
      <c r="E1" s="82"/>
      <c r="F1" s="82"/>
    </row>
    <row r="2" spans="1:6" ht="45" x14ac:dyDescent="0.25">
      <c r="A2" s="13"/>
      <c r="B2" s="74" t="s">
        <v>28</v>
      </c>
      <c r="C2" s="74" t="s">
        <v>29</v>
      </c>
      <c r="D2" s="77" t="s">
        <v>30</v>
      </c>
      <c r="E2" s="75" t="s">
        <v>31</v>
      </c>
      <c r="F2" s="74" t="s">
        <v>32</v>
      </c>
    </row>
    <row r="3" spans="1:6" ht="15.75" x14ac:dyDescent="0.25">
      <c r="A3" s="15">
        <v>2019</v>
      </c>
      <c r="B3" s="7">
        <v>0</v>
      </c>
      <c r="C3" s="18">
        <v>0.7</v>
      </c>
      <c r="D3" s="7">
        <v>0</v>
      </c>
      <c r="E3" s="3">
        <v>10</v>
      </c>
      <c r="F3" s="54">
        <v>7</v>
      </c>
    </row>
    <row r="4" spans="1:6" ht="15.75" x14ac:dyDescent="0.25">
      <c r="A4" s="15">
        <v>2020</v>
      </c>
      <c r="B4" s="7">
        <v>0.8</v>
      </c>
      <c r="C4" s="18">
        <v>1</v>
      </c>
      <c r="D4" s="7">
        <v>0.67</v>
      </c>
      <c r="E4" s="3">
        <v>11</v>
      </c>
      <c r="F4" s="55">
        <v>4</v>
      </c>
    </row>
    <row r="5" spans="1:6" ht="15.75" x14ac:dyDescent="0.25">
      <c r="A5" s="15">
        <v>2021</v>
      </c>
      <c r="B5" s="7">
        <v>0.5</v>
      </c>
      <c r="C5" s="18">
        <v>0.43</v>
      </c>
      <c r="D5" s="7">
        <v>0.65</v>
      </c>
      <c r="E5" s="3">
        <v>14</v>
      </c>
      <c r="F5" s="54">
        <v>3</v>
      </c>
    </row>
    <row r="6" spans="1:6" ht="15.75" x14ac:dyDescent="0.25">
      <c r="A6" s="15">
        <v>2022</v>
      </c>
      <c r="B6" s="7">
        <v>0.5</v>
      </c>
      <c r="C6" s="18">
        <v>0.4</v>
      </c>
      <c r="D6" s="7">
        <v>0.55000000000000004</v>
      </c>
      <c r="E6" s="3">
        <v>10</v>
      </c>
      <c r="F6" s="54">
        <v>6</v>
      </c>
    </row>
    <row r="7" spans="1:6" ht="15.75" x14ac:dyDescent="0.25">
      <c r="A7" s="15">
        <v>2023</v>
      </c>
      <c r="B7" s="7">
        <v>0</v>
      </c>
      <c r="C7" s="18">
        <v>0</v>
      </c>
      <c r="D7" s="7">
        <v>0</v>
      </c>
      <c r="E7" s="3">
        <v>0</v>
      </c>
      <c r="F7" s="55">
        <v>0</v>
      </c>
    </row>
    <row r="8" spans="1:6" x14ac:dyDescent="0.25">
      <c r="B8" s="28">
        <f>AVERAGE(B3:B6)</f>
        <v>0.45</v>
      </c>
      <c r="C8" s="28">
        <f>AVERAGE(C3:C6)</f>
        <v>0.63249999999999995</v>
      </c>
      <c r="D8" s="28">
        <f>AVERAGE(D3:D6)</f>
        <v>0.46750000000000003</v>
      </c>
      <c r="E8" s="29">
        <f>AVERAGE(E3:E6)</f>
        <v>11.25</v>
      </c>
      <c r="F8" s="29">
        <f>AVERAGE(F3:F6)</f>
        <v>5</v>
      </c>
    </row>
  </sheetData>
  <mergeCells count="1">
    <mergeCell ref="A1:F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DF8EA-D293-4A2E-A30C-58606A9375EF}">
  <dimension ref="A1:F8"/>
  <sheetViews>
    <sheetView workbookViewId="0">
      <selection activeCell="B2" sqref="B2:F2"/>
    </sheetView>
  </sheetViews>
  <sheetFormatPr defaultRowHeight="15" x14ac:dyDescent="0.25"/>
  <cols>
    <col min="1" max="1" width="12.5703125" style="10" customWidth="1"/>
    <col min="2" max="2" width="19.28515625" style="10" bestFit="1" customWidth="1"/>
    <col min="3" max="3" width="23.42578125" bestFit="1" customWidth="1"/>
    <col min="4" max="4" width="20.5703125" customWidth="1"/>
    <col min="5" max="5" width="19" customWidth="1"/>
    <col min="6" max="6" width="28.140625" customWidth="1"/>
  </cols>
  <sheetData>
    <row r="1" spans="1:6" ht="15.75" x14ac:dyDescent="0.25">
      <c r="A1" s="81" t="s">
        <v>19</v>
      </c>
      <c r="B1" s="82"/>
      <c r="C1" s="82"/>
      <c r="D1" s="82"/>
      <c r="E1" s="82"/>
      <c r="F1" s="82"/>
    </row>
    <row r="2" spans="1:6" ht="45" x14ac:dyDescent="0.25">
      <c r="A2" s="13"/>
      <c r="B2" s="74" t="s">
        <v>28</v>
      </c>
      <c r="C2" s="74" t="s">
        <v>29</v>
      </c>
      <c r="D2" s="77" t="s">
        <v>30</v>
      </c>
      <c r="E2" s="75" t="s">
        <v>31</v>
      </c>
      <c r="F2" s="74" t="s">
        <v>32</v>
      </c>
    </row>
    <row r="3" spans="1:6" ht="15.75" x14ac:dyDescent="0.25">
      <c r="A3" s="15">
        <v>2019</v>
      </c>
      <c r="B3" s="7">
        <v>0.68</v>
      </c>
      <c r="C3" s="18">
        <v>0.66666666666666663</v>
      </c>
      <c r="D3" s="7">
        <v>0.44</v>
      </c>
      <c r="E3" s="3">
        <v>71</v>
      </c>
      <c r="F3" s="54">
        <v>2</v>
      </c>
    </row>
    <row r="4" spans="1:6" ht="15.75" x14ac:dyDescent="0.25">
      <c r="A4" s="15">
        <v>2020</v>
      </c>
      <c r="B4" s="7">
        <v>0.66666666666666663</v>
      </c>
      <c r="C4" s="18">
        <v>0.61363636363636365</v>
      </c>
      <c r="D4" s="7">
        <v>0.25</v>
      </c>
      <c r="E4" s="3">
        <v>85</v>
      </c>
      <c r="F4" s="55">
        <v>11</v>
      </c>
    </row>
    <row r="5" spans="1:6" ht="15.75" x14ac:dyDescent="0.25">
      <c r="A5" s="15">
        <v>2021</v>
      </c>
      <c r="B5" s="7">
        <v>0.88</v>
      </c>
      <c r="C5" s="18">
        <v>0.64</v>
      </c>
      <c r="D5" s="7">
        <v>0.27</v>
      </c>
      <c r="E5" s="3">
        <v>72</v>
      </c>
      <c r="F5" s="54">
        <v>25</v>
      </c>
    </row>
    <row r="6" spans="1:6" ht="15.75" x14ac:dyDescent="0.25">
      <c r="A6" s="15">
        <v>2022</v>
      </c>
      <c r="B6" s="7">
        <v>0.45</v>
      </c>
      <c r="C6" s="18">
        <v>0.46</v>
      </c>
      <c r="D6" s="7">
        <v>0.35</v>
      </c>
      <c r="E6" s="3">
        <v>105</v>
      </c>
      <c r="F6" s="54">
        <v>39</v>
      </c>
    </row>
    <row r="7" spans="1:6" ht="15.75" x14ac:dyDescent="0.25">
      <c r="A7" s="15">
        <v>2023</v>
      </c>
      <c r="B7" s="7">
        <v>0</v>
      </c>
      <c r="C7" s="18">
        <v>0</v>
      </c>
      <c r="D7" s="7">
        <v>0</v>
      </c>
      <c r="E7" s="3">
        <v>0</v>
      </c>
      <c r="F7" s="55">
        <v>0</v>
      </c>
    </row>
    <row r="8" spans="1:6" x14ac:dyDescent="0.25">
      <c r="B8" s="28">
        <f>AVERAGE(B3:B6)</f>
        <v>0.66916666666666669</v>
      </c>
      <c r="C8" s="28">
        <f>AVERAGE(C3:C6)</f>
        <v>0.59507575757575759</v>
      </c>
      <c r="D8" s="28">
        <f>AVERAGE(D3:D6)</f>
        <v>0.32750000000000001</v>
      </c>
      <c r="E8" s="29">
        <f>AVERAGE(E3:E6)</f>
        <v>83.25</v>
      </c>
      <c r="F8" s="29">
        <f>AVERAGE(F3:F6)</f>
        <v>19.25</v>
      </c>
    </row>
  </sheetData>
  <mergeCells count="1">
    <mergeCell ref="A1:F1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ED9C0-E6EA-4AC4-9E6F-B73F18D80D3C}">
  <dimension ref="A1:F8"/>
  <sheetViews>
    <sheetView workbookViewId="0">
      <selection activeCell="B2" sqref="B2:F2"/>
    </sheetView>
  </sheetViews>
  <sheetFormatPr defaultRowHeight="15" x14ac:dyDescent="0.25"/>
  <cols>
    <col min="1" max="1" width="12.5703125" style="10" customWidth="1"/>
    <col min="2" max="2" width="19.28515625" style="10" bestFit="1" customWidth="1"/>
    <col min="3" max="3" width="23.42578125" bestFit="1" customWidth="1"/>
    <col min="4" max="4" width="20.5703125" customWidth="1"/>
    <col min="5" max="5" width="19" customWidth="1"/>
    <col min="6" max="6" width="20.7109375" customWidth="1"/>
  </cols>
  <sheetData>
    <row r="1" spans="1:6" ht="15.75" x14ac:dyDescent="0.25">
      <c r="A1" s="83" t="s">
        <v>20</v>
      </c>
      <c r="B1" s="84"/>
      <c r="C1" s="84"/>
      <c r="D1" s="84"/>
      <c r="E1" s="84"/>
      <c r="F1" s="85"/>
    </row>
    <row r="2" spans="1:6" ht="45" x14ac:dyDescent="0.25">
      <c r="A2" s="13"/>
      <c r="B2" s="74" t="s">
        <v>28</v>
      </c>
      <c r="C2" s="74" t="s">
        <v>29</v>
      </c>
      <c r="D2" s="77" t="s">
        <v>30</v>
      </c>
      <c r="E2" s="74" t="s">
        <v>31</v>
      </c>
      <c r="F2" s="74" t="s">
        <v>32</v>
      </c>
    </row>
    <row r="3" spans="1:6" ht="15.75" x14ac:dyDescent="0.25">
      <c r="A3" s="15">
        <v>2019</v>
      </c>
      <c r="B3" s="7">
        <v>0.5</v>
      </c>
      <c r="C3" s="18">
        <v>0.77777777777777779</v>
      </c>
      <c r="D3" s="7">
        <v>0.5</v>
      </c>
      <c r="E3" s="3">
        <v>18</v>
      </c>
      <c r="F3" s="54">
        <v>7</v>
      </c>
    </row>
    <row r="4" spans="1:6" x14ac:dyDescent="0.25">
      <c r="A4" s="15">
        <v>2020</v>
      </c>
      <c r="B4" s="7">
        <v>0.66666666666666663</v>
      </c>
      <c r="C4" s="18">
        <v>0.38095238095238093</v>
      </c>
      <c r="D4" s="7">
        <v>0.1</v>
      </c>
      <c r="E4" s="3">
        <v>18</v>
      </c>
      <c r="F4" s="35">
        <v>1</v>
      </c>
    </row>
    <row r="5" spans="1:6" ht="15.75" x14ac:dyDescent="0.25">
      <c r="A5" s="15">
        <v>2021</v>
      </c>
      <c r="B5" s="7">
        <v>0.75</v>
      </c>
      <c r="C5" s="18">
        <v>0.67</v>
      </c>
      <c r="D5" s="7">
        <v>0.65</v>
      </c>
      <c r="E5" s="3">
        <v>15</v>
      </c>
      <c r="F5" s="54">
        <v>3</v>
      </c>
    </row>
    <row r="6" spans="1:6" ht="15.75" x14ac:dyDescent="0.25">
      <c r="A6" s="15">
        <v>2022</v>
      </c>
      <c r="B6" s="7">
        <v>0.45</v>
      </c>
      <c r="C6" s="18">
        <v>0.6</v>
      </c>
      <c r="D6" s="7">
        <v>0.59</v>
      </c>
      <c r="E6" s="3">
        <v>14</v>
      </c>
      <c r="F6" s="54">
        <v>3</v>
      </c>
    </row>
    <row r="7" spans="1:6" x14ac:dyDescent="0.25">
      <c r="A7" s="15">
        <v>2023</v>
      </c>
      <c r="B7" s="7">
        <v>0</v>
      </c>
      <c r="C7" s="18">
        <v>0</v>
      </c>
      <c r="D7" s="7">
        <v>0</v>
      </c>
      <c r="E7" s="3">
        <v>0</v>
      </c>
      <c r="F7" s="35">
        <v>0</v>
      </c>
    </row>
    <row r="8" spans="1:6" x14ac:dyDescent="0.25">
      <c r="B8" s="28">
        <f>AVERAGE(B3:B6)</f>
        <v>0.59166666666666667</v>
      </c>
      <c r="C8" s="28">
        <f>AVERAGE(C3:C6)</f>
        <v>0.60718253968253966</v>
      </c>
      <c r="D8" s="28">
        <f>AVERAGE(D3:D6)</f>
        <v>0.45999999999999996</v>
      </c>
      <c r="E8" s="29">
        <f>AVERAGE(E3:E6)</f>
        <v>16.25</v>
      </c>
      <c r="F8" s="29">
        <f>AVERAGE(F3:F6)</f>
        <v>3.5</v>
      </c>
    </row>
  </sheetData>
  <mergeCells count="1">
    <mergeCell ref="A1:F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30296-8BC7-4239-9C1C-EA493C7A9CDC}">
  <dimension ref="A1:C20"/>
  <sheetViews>
    <sheetView workbookViewId="0">
      <selection activeCell="C23" sqref="C23"/>
    </sheetView>
  </sheetViews>
  <sheetFormatPr defaultRowHeight="15" x14ac:dyDescent="0.25"/>
  <cols>
    <col min="1" max="1" width="28.140625" customWidth="1"/>
    <col min="2" max="2" width="19.42578125" style="42" customWidth="1"/>
    <col min="3" max="3" width="20.85546875" customWidth="1"/>
    <col min="4" max="7" width="52.85546875" customWidth="1"/>
  </cols>
  <sheetData>
    <row r="1" spans="1:3" ht="59.1" customHeight="1" x14ac:dyDescent="0.25">
      <c r="A1" s="40" t="s">
        <v>1</v>
      </c>
      <c r="B1" s="43" t="s">
        <v>23</v>
      </c>
      <c r="C1" s="44" t="s">
        <v>45</v>
      </c>
    </row>
    <row r="2" spans="1:3" x14ac:dyDescent="0.25">
      <c r="A2" s="5" t="s">
        <v>13</v>
      </c>
      <c r="B2" s="45">
        <f t="shared" ref="B2:B20" si="0">C2-42</f>
        <v>-39</v>
      </c>
      <c r="C2" s="45">
        <v>3</v>
      </c>
    </row>
    <row r="3" spans="1:3" x14ac:dyDescent="0.25">
      <c r="A3" s="4" t="s">
        <v>14</v>
      </c>
      <c r="B3" s="45">
        <f t="shared" si="0"/>
        <v>-34</v>
      </c>
      <c r="C3" s="34">
        <v>8</v>
      </c>
    </row>
    <row r="4" spans="1:3" x14ac:dyDescent="0.25">
      <c r="A4" s="4" t="s">
        <v>5</v>
      </c>
      <c r="B4" s="45">
        <f t="shared" si="0"/>
        <v>-34</v>
      </c>
      <c r="C4" s="34">
        <v>8</v>
      </c>
    </row>
    <row r="5" spans="1:3" x14ac:dyDescent="0.25">
      <c r="A5" s="4" t="s">
        <v>12</v>
      </c>
      <c r="B5" s="45">
        <f t="shared" si="0"/>
        <v>-32.4</v>
      </c>
      <c r="C5" s="34">
        <v>9.6</v>
      </c>
    </row>
    <row r="6" spans="1:3" x14ac:dyDescent="0.25">
      <c r="A6" s="4" t="s">
        <v>7</v>
      </c>
      <c r="B6" s="45">
        <f t="shared" si="0"/>
        <v>-32</v>
      </c>
      <c r="C6" s="34">
        <v>10</v>
      </c>
    </row>
    <row r="7" spans="1:3" x14ac:dyDescent="0.25">
      <c r="A7" s="4" t="s">
        <v>18</v>
      </c>
      <c r="B7" s="45">
        <f t="shared" si="0"/>
        <v>-31</v>
      </c>
      <c r="C7" s="34">
        <v>11</v>
      </c>
    </row>
    <row r="8" spans="1:3" x14ac:dyDescent="0.25">
      <c r="A8" s="4" t="s">
        <v>20</v>
      </c>
      <c r="B8" s="45">
        <f t="shared" si="0"/>
        <v>-26</v>
      </c>
      <c r="C8" s="34">
        <v>16</v>
      </c>
    </row>
    <row r="9" spans="1:3" x14ac:dyDescent="0.25">
      <c r="A9" s="4" t="s">
        <v>16</v>
      </c>
      <c r="B9" s="45">
        <f t="shared" si="0"/>
        <v>-24</v>
      </c>
      <c r="C9" s="34">
        <v>18</v>
      </c>
    </row>
    <row r="10" spans="1:3" x14ac:dyDescent="0.25">
      <c r="A10" s="4" t="s">
        <v>21</v>
      </c>
      <c r="B10" s="45">
        <f t="shared" si="0"/>
        <v>-20</v>
      </c>
      <c r="C10" s="34">
        <v>22</v>
      </c>
    </row>
    <row r="11" spans="1:3" x14ac:dyDescent="0.25">
      <c r="A11" s="4" t="s">
        <v>17</v>
      </c>
      <c r="B11" s="45">
        <f t="shared" si="0"/>
        <v>-14</v>
      </c>
      <c r="C11" s="34">
        <v>28</v>
      </c>
    </row>
    <row r="12" spans="1:3" x14ac:dyDescent="0.25">
      <c r="A12" s="4" t="s">
        <v>8</v>
      </c>
      <c r="B12" s="45">
        <f t="shared" si="0"/>
        <v>-13</v>
      </c>
      <c r="C12" s="34">
        <v>29</v>
      </c>
    </row>
    <row r="13" spans="1:3" x14ac:dyDescent="0.25">
      <c r="A13" s="46" t="s">
        <v>22</v>
      </c>
      <c r="B13" s="47">
        <f t="shared" si="0"/>
        <v>0</v>
      </c>
      <c r="C13" s="48">
        <v>42</v>
      </c>
    </row>
    <row r="14" spans="1:3" x14ac:dyDescent="0.25">
      <c r="A14" s="4" t="s">
        <v>9</v>
      </c>
      <c r="B14" s="45">
        <f t="shared" si="0"/>
        <v>1</v>
      </c>
      <c r="C14" s="34">
        <v>43</v>
      </c>
    </row>
    <row r="15" spans="1:3" x14ac:dyDescent="0.25">
      <c r="A15" s="4" t="s">
        <v>11</v>
      </c>
      <c r="B15" s="45">
        <f t="shared" si="0"/>
        <v>12</v>
      </c>
      <c r="C15" s="34">
        <v>54</v>
      </c>
    </row>
    <row r="16" spans="1:3" x14ac:dyDescent="0.25">
      <c r="A16" s="4" t="s">
        <v>10</v>
      </c>
      <c r="B16" s="45">
        <f t="shared" si="0"/>
        <v>19</v>
      </c>
      <c r="C16" s="34">
        <v>61</v>
      </c>
    </row>
    <row r="17" spans="1:3" x14ac:dyDescent="0.25">
      <c r="A17" s="4" t="s">
        <v>4</v>
      </c>
      <c r="B17" s="45">
        <f t="shared" si="0"/>
        <v>31</v>
      </c>
      <c r="C17" s="34">
        <v>73</v>
      </c>
    </row>
    <row r="18" spans="1:3" x14ac:dyDescent="0.25">
      <c r="A18" s="4" t="s">
        <v>19</v>
      </c>
      <c r="B18" s="45">
        <f t="shared" si="0"/>
        <v>41</v>
      </c>
      <c r="C18" s="34">
        <v>83</v>
      </c>
    </row>
    <row r="19" spans="1:3" x14ac:dyDescent="0.25">
      <c r="A19" s="4" t="s">
        <v>15</v>
      </c>
      <c r="B19" s="45">
        <f t="shared" si="0"/>
        <v>96</v>
      </c>
      <c r="C19" s="34">
        <v>138</v>
      </c>
    </row>
    <row r="20" spans="1:3" x14ac:dyDescent="0.25">
      <c r="A20" s="4" t="s">
        <v>3</v>
      </c>
      <c r="B20" s="45">
        <f t="shared" si="0"/>
        <v>106</v>
      </c>
      <c r="C20" s="34">
        <v>148</v>
      </c>
    </row>
  </sheetData>
  <sortState xmlns:xlrd2="http://schemas.microsoft.com/office/spreadsheetml/2017/richdata2" ref="A2:C20">
    <sortCondition ref="C2:C20"/>
  </sortState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DF04D-8BED-4954-9960-B3B7EDA98FC7}">
  <dimension ref="A1:C21"/>
  <sheetViews>
    <sheetView workbookViewId="0">
      <selection activeCell="A12" sqref="A12:C13"/>
    </sheetView>
  </sheetViews>
  <sheetFormatPr defaultRowHeight="15" x14ac:dyDescent="0.25"/>
  <cols>
    <col min="1" max="1" width="28.140625" customWidth="1"/>
    <col min="2" max="2" width="24.5703125" customWidth="1"/>
    <col min="3" max="3" width="24" customWidth="1"/>
    <col min="4" max="7" width="52.85546875" customWidth="1"/>
  </cols>
  <sheetData>
    <row r="1" spans="1:3" ht="59.1" customHeight="1" x14ac:dyDescent="0.25">
      <c r="A1" s="40" t="s">
        <v>1</v>
      </c>
      <c r="B1" s="41" t="s">
        <v>24</v>
      </c>
      <c r="C1" s="41" t="s">
        <v>46</v>
      </c>
    </row>
    <row r="3" spans="1:3" x14ac:dyDescent="0.25">
      <c r="A3" s="4" t="s">
        <v>21</v>
      </c>
      <c r="B3" s="33">
        <f t="shared" ref="B3:B21" si="0">C3-64%</f>
        <v>-0.24</v>
      </c>
      <c r="C3" s="33">
        <v>0.4</v>
      </c>
    </row>
    <row r="4" spans="1:3" x14ac:dyDescent="0.25">
      <c r="A4" s="4" t="s">
        <v>10</v>
      </c>
      <c r="B4" s="33">
        <f t="shared" si="0"/>
        <v>-0.13</v>
      </c>
      <c r="C4" s="33">
        <v>0.51</v>
      </c>
    </row>
    <row r="5" spans="1:3" x14ac:dyDescent="0.25">
      <c r="A5" s="4" t="s">
        <v>19</v>
      </c>
      <c r="B5" s="33">
        <f t="shared" si="0"/>
        <v>-4.0000000000000036E-2</v>
      </c>
      <c r="C5" s="33">
        <v>0.6</v>
      </c>
    </row>
    <row r="6" spans="1:3" x14ac:dyDescent="0.25">
      <c r="A6" s="4" t="s">
        <v>20</v>
      </c>
      <c r="B6" s="33">
        <f t="shared" si="0"/>
        <v>-3.0000000000000027E-2</v>
      </c>
      <c r="C6" s="33">
        <v>0.61</v>
      </c>
    </row>
    <row r="7" spans="1:3" x14ac:dyDescent="0.25">
      <c r="A7" s="4" t="s">
        <v>11</v>
      </c>
      <c r="B7" s="33">
        <f t="shared" si="0"/>
        <v>-2.0000000000000018E-2</v>
      </c>
      <c r="C7" s="33">
        <v>0.62</v>
      </c>
    </row>
    <row r="8" spans="1:3" x14ac:dyDescent="0.25">
      <c r="A8" s="4" t="s">
        <v>3</v>
      </c>
      <c r="B8" s="33">
        <f t="shared" si="0"/>
        <v>-2.0000000000000018E-2</v>
      </c>
      <c r="C8" s="33">
        <v>0.62</v>
      </c>
    </row>
    <row r="9" spans="1:3" x14ac:dyDescent="0.25">
      <c r="A9" s="4" t="s">
        <v>15</v>
      </c>
      <c r="B9" s="33">
        <f t="shared" si="0"/>
        <v>-1.0000000000000009E-2</v>
      </c>
      <c r="C9" s="33">
        <v>0.63</v>
      </c>
    </row>
    <row r="10" spans="1:3" x14ac:dyDescent="0.25">
      <c r="A10" s="4" t="s">
        <v>4</v>
      </c>
      <c r="B10" s="33">
        <f t="shared" si="0"/>
        <v>-1.0000000000000009E-2</v>
      </c>
      <c r="C10" s="33">
        <v>0.63</v>
      </c>
    </row>
    <row r="11" spans="1:3" x14ac:dyDescent="0.25">
      <c r="A11" s="4" t="s">
        <v>18</v>
      </c>
      <c r="B11" s="33">
        <f t="shared" si="0"/>
        <v>-1.0000000000000009E-2</v>
      </c>
      <c r="C11" s="33">
        <v>0.63</v>
      </c>
    </row>
    <row r="12" spans="1:3" x14ac:dyDescent="0.25">
      <c r="A12" s="46" t="s">
        <v>22</v>
      </c>
      <c r="B12" s="51">
        <f t="shared" si="0"/>
        <v>0</v>
      </c>
      <c r="C12" s="50">
        <v>0.64</v>
      </c>
    </row>
    <row r="13" spans="1:3" x14ac:dyDescent="0.25">
      <c r="A13" s="5" t="s">
        <v>13</v>
      </c>
      <c r="B13" s="33">
        <f t="shared" si="0"/>
        <v>0</v>
      </c>
      <c r="C13" s="39">
        <v>0.64</v>
      </c>
    </row>
    <row r="14" spans="1:3" x14ac:dyDescent="0.25">
      <c r="A14" s="4" t="s">
        <v>12</v>
      </c>
      <c r="B14" s="33">
        <f t="shared" si="0"/>
        <v>1.0000000000000009E-2</v>
      </c>
      <c r="C14" s="33">
        <v>0.65</v>
      </c>
    </row>
    <row r="15" spans="1:3" x14ac:dyDescent="0.25">
      <c r="A15" s="4" t="s">
        <v>16</v>
      </c>
      <c r="B15" s="33">
        <f t="shared" si="0"/>
        <v>2.0000000000000018E-2</v>
      </c>
      <c r="C15" s="33">
        <v>0.66</v>
      </c>
    </row>
    <row r="16" spans="1:3" x14ac:dyDescent="0.25">
      <c r="A16" s="4" t="s">
        <v>9</v>
      </c>
      <c r="B16" s="33">
        <f t="shared" si="0"/>
        <v>3.0000000000000027E-2</v>
      </c>
      <c r="C16" s="33">
        <v>0.67</v>
      </c>
    </row>
    <row r="17" spans="1:3" x14ac:dyDescent="0.25">
      <c r="A17" s="4" t="s">
        <v>14</v>
      </c>
      <c r="B17" s="33">
        <f t="shared" si="0"/>
        <v>4.0000000000000036E-2</v>
      </c>
      <c r="C17" s="33">
        <v>0.68</v>
      </c>
    </row>
    <row r="18" spans="1:3" x14ac:dyDescent="0.25">
      <c r="A18" s="4" t="s">
        <v>8</v>
      </c>
      <c r="B18" s="33">
        <f t="shared" si="0"/>
        <v>6.9999999999999951E-2</v>
      </c>
      <c r="C18" s="33">
        <v>0.71</v>
      </c>
    </row>
    <row r="19" spans="1:3" x14ac:dyDescent="0.25">
      <c r="A19" s="4" t="s">
        <v>5</v>
      </c>
      <c r="B19" s="33">
        <f t="shared" si="0"/>
        <v>7.999999999999996E-2</v>
      </c>
      <c r="C19" s="33">
        <v>0.72</v>
      </c>
    </row>
    <row r="20" spans="1:3" x14ac:dyDescent="0.25">
      <c r="A20" s="4" t="s">
        <v>7</v>
      </c>
      <c r="B20" s="33">
        <f t="shared" si="0"/>
        <v>0.12</v>
      </c>
      <c r="C20" s="33">
        <v>0.76</v>
      </c>
    </row>
    <row r="21" spans="1:3" x14ac:dyDescent="0.25">
      <c r="A21" s="4" t="s">
        <v>17</v>
      </c>
      <c r="B21" s="33">
        <f t="shared" si="0"/>
        <v>0.13</v>
      </c>
      <c r="C21" s="33">
        <v>0.77</v>
      </c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EB56E-ACE4-4E5F-BBA2-D6633687B159}">
  <dimension ref="A1:C20"/>
  <sheetViews>
    <sheetView workbookViewId="0">
      <selection activeCell="C4" sqref="C4"/>
    </sheetView>
  </sheetViews>
  <sheetFormatPr defaultRowHeight="15" x14ac:dyDescent="0.25"/>
  <cols>
    <col min="1" max="1" width="28.140625" customWidth="1"/>
    <col min="2" max="2" width="24.5703125" customWidth="1"/>
    <col min="3" max="3" width="24" customWidth="1"/>
    <col min="4" max="5" width="52.85546875" customWidth="1"/>
  </cols>
  <sheetData>
    <row r="1" spans="1:3" ht="59.1" customHeight="1" x14ac:dyDescent="0.25">
      <c r="A1" s="40" t="s">
        <v>1</v>
      </c>
      <c r="B1" s="78" t="s">
        <v>25</v>
      </c>
      <c r="C1" s="78" t="s">
        <v>43</v>
      </c>
    </row>
    <row r="2" spans="1:3" x14ac:dyDescent="0.25">
      <c r="A2" s="4" t="s">
        <v>18</v>
      </c>
      <c r="B2" s="33">
        <f t="shared" ref="B2:B20" si="0">C2-65%</f>
        <v>-0.2</v>
      </c>
      <c r="C2" s="33">
        <v>0.45</v>
      </c>
    </row>
    <row r="3" spans="1:3" x14ac:dyDescent="0.25">
      <c r="A3" s="4" t="s">
        <v>21</v>
      </c>
      <c r="B3" s="33">
        <f t="shared" si="0"/>
        <v>-0.17000000000000004</v>
      </c>
      <c r="C3" s="33">
        <v>0.48</v>
      </c>
    </row>
    <row r="4" spans="1:3" x14ac:dyDescent="0.25">
      <c r="A4" s="4" t="s">
        <v>10</v>
      </c>
      <c r="B4" s="33">
        <f t="shared" si="0"/>
        <v>-0.13</v>
      </c>
      <c r="C4" s="33">
        <v>0.52</v>
      </c>
    </row>
    <row r="5" spans="1:3" x14ac:dyDescent="0.25">
      <c r="A5" s="4" t="s">
        <v>3</v>
      </c>
      <c r="B5" s="33">
        <f t="shared" si="0"/>
        <v>-0.10999999999999999</v>
      </c>
      <c r="C5" s="33">
        <v>0.54</v>
      </c>
    </row>
    <row r="6" spans="1:3" x14ac:dyDescent="0.25">
      <c r="A6" s="4" t="s">
        <v>4</v>
      </c>
      <c r="B6" s="33">
        <f t="shared" si="0"/>
        <v>-9.9999999999999978E-2</v>
      </c>
      <c r="C6" s="33">
        <v>0.55000000000000004</v>
      </c>
    </row>
    <row r="7" spans="1:3" x14ac:dyDescent="0.25">
      <c r="A7" s="4" t="s">
        <v>5</v>
      </c>
      <c r="B7" s="33">
        <f t="shared" si="0"/>
        <v>-7.0000000000000062E-2</v>
      </c>
      <c r="C7" s="33">
        <v>0.57999999999999996</v>
      </c>
    </row>
    <row r="8" spans="1:3" x14ac:dyDescent="0.25">
      <c r="A8" s="4" t="s">
        <v>20</v>
      </c>
      <c r="B8" s="33">
        <f t="shared" si="0"/>
        <v>-6.0000000000000053E-2</v>
      </c>
      <c r="C8" s="33">
        <v>0.59</v>
      </c>
    </row>
    <row r="9" spans="1:3" x14ac:dyDescent="0.25">
      <c r="A9" s="4" t="s">
        <v>15</v>
      </c>
      <c r="B9" s="33">
        <f t="shared" si="0"/>
        <v>-3.0000000000000027E-2</v>
      </c>
      <c r="C9" s="33">
        <v>0.62</v>
      </c>
    </row>
    <row r="10" spans="1:3" x14ac:dyDescent="0.25">
      <c r="A10" s="46" t="s">
        <v>22</v>
      </c>
      <c r="B10" s="51">
        <f t="shared" si="0"/>
        <v>0</v>
      </c>
      <c r="C10" s="50">
        <v>0.65</v>
      </c>
    </row>
    <row r="11" spans="1:3" x14ac:dyDescent="0.25">
      <c r="A11" s="5" t="s">
        <v>13</v>
      </c>
      <c r="B11" s="33">
        <f t="shared" si="0"/>
        <v>2.0000000000000018E-2</v>
      </c>
      <c r="C11" s="39">
        <v>0.67</v>
      </c>
    </row>
    <row r="12" spans="1:3" x14ac:dyDescent="0.25">
      <c r="A12" s="4" t="s">
        <v>19</v>
      </c>
      <c r="B12" s="33">
        <f t="shared" si="0"/>
        <v>2.0000000000000018E-2</v>
      </c>
      <c r="C12" s="33">
        <v>0.67</v>
      </c>
    </row>
    <row r="13" spans="1:3" x14ac:dyDescent="0.25">
      <c r="A13" s="4" t="s">
        <v>11</v>
      </c>
      <c r="B13" s="33">
        <f t="shared" si="0"/>
        <v>3.0000000000000027E-2</v>
      </c>
      <c r="C13" s="33">
        <v>0.68</v>
      </c>
    </row>
    <row r="14" spans="1:3" x14ac:dyDescent="0.25">
      <c r="A14" s="4" t="s">
        <v>9</v>
      </c>
      <c r="B14" s="33">
        <f t="shared" si="0"/>
        <v>3.0000000000000027E-2</v>
      </c>
      <c r="C14" s="33">
        <v>0.68</v>
      </c>
    </row>
    <row r="15" spans="1:3" x14ac:dyDescent="0.25">
      <c r="A15" s="4" t="s">
        <v>17</v>
      </c>
      <c r="B15" s="33">
        <f t="shared" si="0"/>
        <v>4.9999999999999933E-2</v>
      </c>
      <c r="C15" s="33">
        <v>0.7</v>
      </c>
    </row>
    <row r="16" spans="1:3" x14ac:dyDescent="0.25">
      <c r="A16" s="4" t="s">
        <v>8</v>
      </c>
      <c r="B16" s="33">
        <f t="shared" si="0"/>
        <v>8.9999999999999969E-2</v>
      </c>
      <c r="C16" s="33">
        <v>0.74</v>
      </c>
    </row>
    <row r="17" spans="1:3" x14ac:dyDescent="0.25">
      <c r="A17" s="4" t="s">
        <v>16</v>
      </c>
      <c r="B17" s="33">
        <f t="shared" si="0"/>
        <v>9.9999999999999978E-2</v>
      </c>
      <c r="C17" s="33">
        <v>0.75</v>
      </c>
    </row>
    <row r="18" spans="1:3" x14ac:dyDescent="0.25">
      <c r="A18" s="4" t="s">
        <v>7</v>
      </c>
      <c r="B18" s="33">
        <f t="shared" si="0"/>
        <v>9.9999999999999978E-2</v>
      </c>
      <c r="C18" s="33">
        <v>0.75</v>
      </c>
    </row>
    <row r="19" spans="1:3" x14ac:dyDescent="0.25">
      <c r="A19" s="4" t="s">
        <v>14</v>
      </c>
      <c r="B19" s="33">
        <f t="shared" si="0"/>
        <v>0.16000000000000003</v>
      </c>
      <c r="C19" s="33">
        <v>0.81</v>
      </c>
    </row>
    <row r="20" spans="1:3" x14ac:dyDescent="0.25">
      <c r="A20" s="4" t="s">
        <v>12</v>
      </c>
      <c r="B20" s="33">
        <f t="shared" si="0"/>
        <v>0.24</v>
      </c>
      <c r="C20" s="33">
        <v>0.89</v>
      </c>
    </row>
  </sheetData>
  <sortState xmlns:xlrd2="http://schemas.microsoft.com/office/spreadsheetml/2017/richdata2" ref="A4:C22">
    <sortCondition ref="C4:C22"/>
  </sortState>
  <pageMargins left="0.7" right="0.7" top="0.75" bottom="0.75" header="0.3" footer="0.3"/>
  <pageSetup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2DF2D-9348-4723-AFA8-0E741871FA77}">
  <dimension ref="A1:C21"/>
  <sheetViews>
    <sheetView workbookViewId="0">
      <selection activeCell="E18" sqref="E18"/>
    </sheetView>
  </sheetViews>
  <sheetFormatPr defaultRowHeight="15" x14ac:dyDescent="0.25"/>
  <cols>
    <col min="1" max="1" width="28.140625" customWidth="1"/>
    <col min="2" max="2" width="19.42578125" style="42" customWidth="1"/>
    <col min="3" max="3" width="17.5703125" customWidth="1"/>
    <col min="4" max="7" width="52.85546875" customWidth="1"/>
  </cols>
  <sheetData>
    <row r="1" spans="1:3" ht="59.1" customHeight="1" x14ac:dyDescent="0.25">
      <c r="A1" s="40" t="s">
        <v>1</v>
      </c>
      <c r="B1" s="43" t="s">
        <v>26</v>
      </c>
      <c r="C1" s="44" t="s">
        <v>47</v>
      </c>
    </row>
    <row r="2" spans="1:3" x14ac:dyDescent="0.25">
      <c r="A2" s="5" t="s">
        <v>13</v>
      </c>
      <c r="B2" s="45">
        <f t="shared" ref="B2:B19" si="0">C2-9</f>
        <v>-8</v>
      </c>
      <c r="C2" s="45">
        <v>1</v>
      </c>
    </row>
    <row r="3" spans="1:3" x14ac:dyDescent="0.25">
      <c r="A3" s="4" t="s">
        <v>5</v>
      </c>
      <c r="B3" s="45">
        <f t="shared" si="0"/>
        <v>-7</v>
      </c>
      <c r="C3" s="45">
        <v>2</v>
      </c>
    </row>
    <row r="4" spans="1:3" x14ac:dyDescent="0.25">
      <c r="A4" s="4" t="s">
        <v>7</v>
      </c>
      <c r="B4" s="45">
        <f t="shared" si="0"/>
        <v>-6</v>
      </c>
      <c r="C4" s="45">
        <v>3</v>
      </c>
    </row>
    <row r="5" spans="1:3" x14ac:dyDescent="0.25">
      <c r="A5" s="4" t="s">
        <v>12</v>
      </c>
      <c r="B5" s="45">
        <f t="shared" si="0"/>
        <v>-6</v>
      </c>
      <c r="C5" s="45">
        <v>3</v>
      </c>
    </row>
    <row r="6" spans="1:3" x14ac:dyDescent="0.25">
      <c r="A6" s="4" t="s">
        <v>14</v>
      </c>
      <c r="B6" s="45">
        <f t="shared" si="0"/>
        <v>-6</v>
      </c>
      <c r="C6" s="45">
        <v>3</v>
      </c>
    </row>
    <row r="7" spans="1:3" x14ac:dyDescent="0.25">
      <c r="A7" s="4" t="s">
        <v>16</v>
      </c>
      <c r="B7" s="45">
        <f t="shared" si="0"/>
        <v>-6</v>
      </c>
      <c r="C7" s="45">
        <v>3</v>
      </c>
    </row>
    <row r="8" spans="1:3" x14ac:dyDescent="0.25">
      <c r="A8" s="4" t="s">
        <v>17</v>
      </c>
      <c r="B8" s="45">
        <f t="shared" si="0"/>
        <v>-6</v>
      </c>
      <c r="C8" s="45">
        <v>3</v>
      </c>
    </row>
    <row r="9" spans="1:3" x14ac:dyDescent="0.25">
      <c r="A9" s="4" t="s">
        <v>9</v>
      </c>
      <c r="B9" s="45">
        <f t="shared" si="0"/>
        <v>-5</v>
      </c>
      <c r="C9" s="45">
        <v>4</v>
      </c>
    </row>
    <row r="10" spans="1:3" x14ac:dyDescent="0.25">
      <c r="A10" s="4" t="s">
        <v>20</v>
      </c>
      <c r="B10" s="45">
        <f t="shared" si="0"/>
        <v>-5</v>
      </c>
      <c r="C10" s="45">
        <v>4</v>
      </c>
    </row>
    <row r="11" spans="1:3" x14ac:dyDescent="0.25">
      <c r="A11" s="4" t="s">
        <v>18</v>
      </c>
      <c r="B11" s="45">
        <f t="shared" si="0"/>
        <v>-4</v>
      </c>
      <c r="C11" s="45">
        <v>5</v>
      </c>
    </row>
    <row r="12" spans="1:3" x14ac:dyDescent="0.25">
      <c r="A12" s="4" t="s">
        <v>8</v>
      </c>
      <c r="B12" s="45">
        <f t="shared" si="0"/>
        <v>-1</v>
      </c>
      <c r="C12" s="45">
        <v>8</v>
      </c>
    </row>
    <row r="13" spans="1:3" x14ac:dyDescent="0.25">
      <c r="A13" s="46" t="s">
        <v>22</v>
      </c>
      <c r="B13" s="53">
        <f t="shared" si="0"/>
        <v>0</v>
      </c>
      <c r="C13" s="52">
        <v>9</v>
      </c>
    </row>
    <row r="14" spans="1:3" x14ac:dyDescent="0.25">
      <c r="A14" s="4" t="s">
        <v>10</v>
      </c>
      <c r="B14" s="45">
        <f t="shared" si="0"/>
        <v>2</v>
      </c>
      <c r="C14" s="45">
        <v>11</v>
      </c>
    </row>
    <row r="15" spans="1:3" x14ac:dyDescent="0.25">
      <c r="A15" s="4" t="s">
        <v>11</v>
      </c>
      <c r="B15" s="45">
        <f t="shared" si="0"/>
        <v>4</v>
      </c>
      <c r="C15" s="45">
        <v>13</v>
      </c>
    </row>
    <row r="16" spans="1:3" x14ac:dyDescent="0.25">
      <c r="A16" s="4" t="s">
        <v>4</v>
      </c>
      <c r="B16" s="45">
        <f t="shared" si="0"/>
        <v>5</v>
      </c>
      <c r="C16" s="45">
        <v>14</v>
      </c>
    </row>
    <row r="17" spans="1:3" x14ac:dyDescent="0.25">
      <c r="A17" s="4" t="s">
        <v>19</v>
      </c>
      <c r="B17" s="45">
        <f t="shared" si="0"/>
        <v>10</v>
      </c>
      <c r="C17" s="45">
        <v>19</v>
      </c>
    </row>
    <row r="18" spans="1:3" x14ac:dyDescent="0.25">
      <c r="A18" s="4" t="s">
        <v>15</v>
      </c>
      <c r="B18" s="45">
        <f t="shared" si="0"/>
        <v>17</v>
      </c>
      <c r="C18" s="45">
        <v>26</v>
      </c>
    </row>
    <row r="19" spans="1:3" x14ac:dyDescent="0.25">
      <c r="A19" s="4" t="s">
        <v>3</v>
      </c>
      <c r="B19" s="45">
        <f t="shared" si="0"/>
        <v>20</v>
      </c>
      <c r="C19" s="45">
        <v>29</v>
      </c>
    </row>
    <row r="21" spans="1:3" x14ac:dyDescent="0.25">
      <c r="C21" s="57"/>
    </row>
  </sheetData>
  <sortState xmlns:xlrd2="http://schemas.microsoft.com/office/spreadsheetml/2017/richdata2" ref="A2:C20">
    <sortCondition ref="C2:C20"/>
  </sortState>
  <pageMargins left="0.7" right="0.7" top="0.75" bottom="0.75" header="0.3" footer="0.3"/>
  <pageSetup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988CD-A5D5-4305-BA4F-15D96C41D2A3}">
  <dimension ref="A1:C20"/>
  <sheetViews>
    <sheetView tabSelected="1" topLeftCell="A7" workbookViewId="0">
      <selection activeCell="C24" sqref="C24"/>
    </sheetView>
  </sheetViews>
  <sheetFormatPr defaultRowHeight="15" x14ac:dyDescent="0.25"/>
  <cols>
    <col min="1" max="1" width="28.140625" customWidth="1"/>
    <col min="2" max="2" width="19.85546875" style="42" customWidth="1"/>
    <col min="3" max="3" width="23.7109375" customWidth="1"/>
    <col min="4" max="7" width="52.85546875" customWidth="1"/>
  </cols>
  <sheetData>
    <row r="1" spans="1:3" ht="59.1" customHeight="1" x14ac:dyDescent="0.25">
      <c r="A1" s="40" t="s">
        <v>1</v>
      </c>
      <c r="B1" s="43" t="s">
        <v>27</v>
      </c>
      <c r="C1" s="41" t="s">
        <v>44</v>
      </c>
    </row>
    <row r="2" spans="1:3" x14ac:dyDescent="0.25">
      <c r="A2" s="4" t="s">
        <v>12</v>
      </c>
      <c r="B2" s="39">
        <f t="shared" ref="B2:B19" si="0">C2-31%</f>
        <v>-0.25</v>
      </c>
      <c r="C2" s="33">
        <v>0.06</v>
      </c>
    </row>
    <row r="3" spans="1:3" x14ac:dyDescent="0.25">
      <c r="A3" s="4" t="s">
        <v>14</v>
      </c>
      <c r="B3" s="39">
        <f t="shared" si="0"/>
        <v>-0.22999999999999998</v>
      </c>
      <c r="C3" s="33">
        <v>0.08</v>
      </c>
    </row>
    <row r="4" spans="1:3" x14ac:dyDescent="0.25">
      <c r="A4" s="4" t="s">
        <v>21</v>
      </c>
      <c r="B4" s="39">
        <f t="shared" si="0"/>
        <v>-0.18</v>
      </c>
      <c r="C4" s="33">
        <v>0.13</v>
      </c>
    </row>
    <row r="5" spans="1:3" x14ac:dyDescent="0.25">
      <c r="A5" s="4" t="s">
        <v>8</v>
      </c>
      <c r="B5" s="39">
        <f t="shared" si="0"/>
        <v>-0.06</v>
      </c>
      <c r="C5" s="33">
        <v>0.25</v>
      </c>
    </row>
    <row r="6" spans="1:3" x14ac:dyDescent="0.25">
      <c r="A6" s="4" t="s">
        <v>16</v>
      </c>
      <c r="B6" s="39">
        <f t="shared" si="0"/>
        <v>-3.999999999999998E-2</v>
      </c>
      <c r="C6" s="33">
        <v>0.27</v>
      </c>
    </row>
    <row r="7" spans="1:3" x14ac:dyDescent="0.25">
      <c r="A7" s="4" t="s">
        <v>9</v>
      </c>
      <c r="B7" s="39">
        <f t="shared" si="0"/>
        <v>-2.9999999999999971E-2</v>
      </c>
      <c r="C7" s="33">
        <v>0.28000000000000003</v>
      </c>
    </row>
    <row r="8" spans="1:3" x14ac:dyDescent="0.25">
      <c r="A8" s="4" t="s">
        <v>15</v>
      </c>
      <c r="B8" s="39">
        <f t="shared" si="0"/>
        <v>-2.0000000000000018E-2</v>
      </c>
      <c r="C8" s="33">
        <v>0.28999999999999998</v>
      </c>
    </row>
    <row r="9" spans="1:3" x14ac:dyDescent="0.25">
      <c r="A9" s="4" t="s">
        <v>11</v>
      </c>
      <c r="B9" s="39">
        <f t="shared" si="0"/>
        <v>-1.0000000000000009E-2</v>
      </c>
      <c r="C9" s="33">
        <v>0.3</v>
      </c>
    </row>
    <row r="10" spans="1:3" x14ac:dyDescent="0.25">
      <c r="A10" s="4" t="s">
        <v>17</v>
      </c>
      <c r="B10" s="39">
        <f t="shared" si="0"/>
        <v>0</v>
      </c>
      <c r="C10" s="33">
        <v>0.31</v>
      </c>
    </row>
    <row r="11" spans="1:3" x14ac:dyDescent="0.25">
      <c r="A11" s="46" t="s">
        <v>22</v>
      </c>
      <c r="B11" s="49">
        <f t="shared" si="0"/>
        <v>0</v>
      </c>
      <c r="C11" s="50">
        <v>0.31</v>
      </c>
    </row>
    <row r="12" spans="1:3" x14ac:dyDescent="0.25">
      <c r="A12" s="4" t="s">
        <v>19</v>
      </c>
      <c r="B12" s="39">
        <f t="shared" si="0"/>
        <v>2.0000000000000018E-2</v>
      </c>
      <c r="C12" s="33">
        <v>0.33</v>
      </c>
    </row>
    <row r="13" spans="1:3" x14ac:dyDescent="0.25">
      <c r="A13" s="4" t="s">
        <v>10</v>
      </c>
      <c r="B13" s="39">
        <f t="shared" si="0"/>
        <v>3.999999999999998E-2</v>
      </c>
      <c r="C13" s="33">
        <v>0.35</v>
      </c>
    </row>
    <row r="14" spans="1:3" x14ac:dyDescent="0.25">
      <c r="A14" s="4" t="s">
        <v>5</v>
      </c>
      <c r="B14" s="39">
        <f t="shared" si="0"/>
        <v>4.9999999999999989E-2</v>
      </c>
      <c r="C14" s="33">
        <v>0.36</v>
      </c>
    </row>
    <row r="15" spans="1:3" x14ac:dyDescent="0.25">
      <c r="A15" s="4" t="s">
        <v>3</v>
      </c>
      <c r="B15" s="39">
        <f t="shared" si="0"/>
        <v>7.0000000000000007E-2</v>
      </c>
      <c r="C15" s="33">
        <v>0.38</v>
      </c>
    </row>
    <row r="16" spans="1:3" x14ac:dyDescent="0.25">
      <c r="A16" s="4" t="s">
        <v>4</v>
      </c>
      <c r="B16" s="39">
        <f t="shared" si="0"/>
        <v>0.14000000000000001</v>
      </c>
      <c r="C16" s="33">
        <v>0.45</v>
      </c>
    </row>
    <row r="17" spans="1:3" x14ac:dyDescent="0.25">
      <c r="A17" s="4" t="s">
        <v>20</v>
      </c>
      <c r="B17" s="39">
        <f t="shared" si="0"/>
        <v>0.15000000000000002</v>
      </c>
      <c r="C17" s="33">
        <v>0.46</v>
      </c>
    </row>
    <row r="18" spans="1:3" x14ac:dyDescent="0.25">
      <c r="A18" s="4" t="s">
        <v>18</v>
      </c>
      <c r="B18" s="39">
        <f t="shared" si="0"/>
        <v>0.15999999999999998</v>
      </c>
      <c r="C18" s="33">
        <v>0.47</v>
      </c>
    </row>
    <row r="19" spans="1:3" x14ac:dyDescent="0.25">
      <c r="A19" s="4" t="s">
        <v>7</v>
      </c>
      <c r="B19" s="39">
        <f t="shared" si="0"/>
        <v>0.23000000000000004</v>
      </c>
      <c r="C19" s="33">
        <v>0.54</v>
      </c>
    </row>
    <row r="20" spans="1:3" x14ac:dyDescent="0.25">
      <c r="A20" s="5" t="s">
        <v>13</v>
      </c>
      <c r="B20" s="39" t="s">
        <v>6</v>
      </c>
      <c r="C20" s="39" t="s">
        <v>6</v>
      </c>
    </row>
  </sheetData>
  <sortState xmlns:xlrd2="http://schemas.microsoft.com/office/spreadsheetml/2017/richdata2" ref="A2:C20">
    <sortCondition ref="C2:C20"/>
  </sortState>
  <pageMargins left="0.7" right="0.7" top="0.75" bottom="0.75" header="0.3" footer="0.3"/>
  <pageSetup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CF14B-E67C-4B22-902F-0DAE30F9427F}">
  <dimension ref="A1:E12"/>
  <sheetViews>
    <sheetView workbookViewId="0">
      <selection activeCell="F12" sqref="F12"/>
    </sheetView>
  </sheetViews>
  <sheetFormatPr defaultRowHeight="15" x14ac:dyDescent="0.25"/>
  <cols>
    <col min="1" max="1" width="12.5703125" style="10" customWidth="1"/>
    <col min="2" max="2" width="19.28515625" style="10" bestFit="1" customWidth="1"/>
    <col min="3" max="3" width="23.42578125" bestFit="1" customWidth="1"/>
    <col min="4" max="4" width="20.5703125" customWidth="1"/>
    <col min="5" max="5" width="19" customWidth="1"/>
    <col min="6" max="6" width="28.140625" customWidth="1"/>
  </cols>
  <sheetData>
    <row r="1" spans="1:5" ht="15.75" x14ac:dyDescent="0.25">
      <c r="A1" s="80" t="s">
        <v>21</v>
      </c>
      <c r="B1" s="80"/>
      <c r="C1" s="80"/>
      <c r="D1" s="80"/>
      <c r="E1" s="80"/>
    </row>
    <row r="2" spans="1:5" ht="45" x14ac:dyDescent="0.25">
      <c r="A2" s="13"/>
      <c r="B2" s="14" t="s">
        <v>28</v>
      </c>
      <c r="C2" s="14" t="s">
        <v>29</v>
      </c>
      <c r="D2" s="23" t="s">
        <v>30</v>
      </c>
      <c r="E2" s="21" t="s">
        <v>31</v>
      </c>
    </row>
    <row r="3" spans="1:5" x14ac:dyDescent="0.25">
      <c r="A3" s="15">
        <v>2015</v>
      </c>
      <c r="B3" s="9">
        <v>0.60869565217391308</v>
      </c>
      <c r="C3" s="18">
        <v>0.54761904761904767</v>
      </c>
      <c r="D3" s="7">
        <v>0.28000000000000003</v>
      </c>
      <c r="E3" s="3">
        <v>42</v>
      </c>
    </row>
    <row r="4" spans="1:5" x14ac:dyDescent="0.25">
      <c r="A4" s="15">
        <v>2016</v>
      </c>
      <c r="B4" s="7">
        <v>0.25</v>
      </c>
      <c r="C4" s="18">
        <v>0.2608695652173913</v>
      </c>
      <c r="D4" s="7">
        <v>0.15</v>
      </c>
      <c r="E4" s="22">
        <v>23</v>
      </c>
    </row>
    <row r="5" spans="1:5" x14ac:dyDescent="0.25">
      <c r="A5" s="15">
        <v>2017</v>
      </c>
      <c r="B5" s="6">
        <v>0.54</v>
      </c>
      <c r="C5" s="18">
        <v>0.5</v>
      </c>
      <c r="D5" s="7">
        <v>0.12</v>
      </c>
      <c r="E5" s="22">
        <v>20</v>
      </c>
    </row>
    <row r="6" spans="1:5" x14ac:dyDescent="0.25">
      <c r="A6" s="15">
        <v>2018</v>
      </c>
      <c r="B6" s="7">
        <v>0.53333333333333333</v>
      </c>
      <c r="C6" s="17">
        <v>0.27586206896551724</v>
      </c>
      <c r="D6" s="7">
        <v>0.06</v>
      </c>
      <c r="E6" s="3">
        <v>21</v>
      </c>
    </row>
    <row r="7" spans="1:5" x14ac:dyDescent="0.25">
      <c r="A7" s="15">
        <v>2019</v>
      </c>
      <c r="B7" s="7">
        <v>0.35714285714285715</v>
      </c>
      <c r="C7" s="18">
        <v>0.54761904761904767</v>
      </c>
      <c r="D7" s="7">
        <v>0.22</v>
      </c>
      <c r="E7" s="3">
        <v>33</v>
      </c>
    </row>
    <row r="8" spans="1:5" x14ac:dyDescent="0.25">
      <c r="A8" s="15">
        <v>2020</v>
      </c>
      <c r="B8" s="7">
        <v>0.53846153846153844</v>
      </c>
      <c r="C8" s="18">
        <v>0.2608695652173913</v>
      </c>
      <c r="D8" s="7">
        <v>0.08</v>
      </c>
      <c r="E8" s="3">
        <v>25</v>
      </c>
    </row>
    <row r="9" spans="1:5" x14ac:dyDescent="0.25">
      <c r="A9" s="15">
        <v>2021</v>
      </c>
      <c r="B9" s="7">
        <v>0.5</v>
      </c>
      <c r="C9" s="18">
        <v>0.33</v>
      </c>
      <c r="D9" s="7">
        <v>7.0000000000000007E-2</v>
      </c>
      <c r="E9" s="3">
        <v>3</v>
      </c>
    </row>
    <row r="10" spans="1:5" x14ac:dyDescent="0.25">
      <c r="A10" s="15">
        <v>2022</v>
      </c>
      <c r="B10" s="7">
        <v>0.5</v>
      </c>
      <c r="C10" s="18">
        <v>0.5</v>
      </c>
      <c r="D10" s="7">
        <v>0.09</v>
      </c>
      <c r="E10" s="3">
        <v>6</v>
      </c>
    </row>
    <row r="11" spans="1:5" x14ac:dyDescent="0.25">
      <c r="A11" s="15">
        <v>2023</v>
      </c>
      <c r="B11" s="7">
        <v>0</v>
      </c>
      <c r="C11" s="18">
        <v>0</v>
      </c>
      <c r="D11" s="7">
        <v>0</v>
      </c>
      <c r="E11" s="3">
        <v>0</v>
      </c>
    </row>
    <row r="12" spans="1:5" x14ac:dyDescent="0.25">
      <c r="B12" s="28">
        <f>AVERAGE(B3:B10)</f>
        <v>0.47845417263895523</v>
      </c>
      <c r="C12" s="28">
        <f>AVERAGE(C3:C10)</f>
        <v>0.40285491182979943</v>
      </c>
      <c r="D12" s="28">
        <f>AVERAGE(D3:D10)</f>
        <v>0.13375000000000001</v>
      </c>
      <c r="E12" s="29">
        <f>AVERAGE(E3:E10)</f>
        <v>21.625</v>
      </c>
    </row>
  </sheetData>
  <mergeCells count="1">
    <mergeCell ref="A1:E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22E4E-C8A5-4907-910A-B057FB39C033}">
  <dimension ref="A1:E12"/>
  <sheetViews>
    <sheetView workbookViewId="0">
      <selection activeCell="J10" sqref="J10"/>
    </sheetView>
  </sheetViews>
  <sheetFormatPr defaultRowHeight="15" x14ac:dyDescent="0.25"/>
  <cols>
    <col min="1" max="1" width="12.5703125" style="10" customWidth="1"/>
    <col min="2" max="2" width="19.28515625" style="10" bestFit="1" customWidth="1"/>
    <col min="3" max="3" width="23.42578125" bestFit="1" customWidth="1"/>
    <col min="4" max="4" width="20.5703125" customWidth="1"/>
    <col min="5" max="5" width="19" customWidth="1"/>
    <col min="6" max="6" width="28.140625" customWidth="1"/>
  </cols>
  <sheetData>
    <row r="1" spans="1:5" ht="15.75" x14ac:dyDescent="0.25">
      <c r="A1" s="80" t="s">
        <v>21</v>
      </c>
      <c r="B1" s="80"/>
      <c r="C1" s="80"/>
      <c r="D1" s="80"/>
      <c r="E1" s="80"/>
    </row>
    <row r="2" spans="1:5" ht="45" x14ac:dyDescent="0.25">
      <c r="A2" s="13"/>
      <c r="B2" s="14" t="s">
        <v>28</v>
      </c>
      <c r="C2" s="14" t="s">
        <v>29</v>
      </c>
      <c r="D2" s="23" t="s">
        <v>30</v>
      </c>
      <c r="E2" s="21" t="s">
        <v>31</v>
      </c>
    </row>
    <row r="3" spans="1:5" s="25" customFormat="1" x14ac:dyDescent="0.25">
      <c r="A3" s="63">
        <v>2015</v>
      </c>
      <c r="B3" s="64">
        <v>0.60869565217391308</v>
      </c>
      <c r="C3" s="65">
        <v>0.54761904761904767</v>
      </c>
      <c r="D3" s="66">
        <v>0.28000000000000003</v>
      </c>
      <c r="E3" s="62">
        <v>42</v>
      </c>
    </row>
    <row r="4" spans="1:5" s="25" customFormat="1" x14ac:dyDescent="0.25">
      <c r="A4" s="63">
        <v>2016</v>
      </c>
      <c r="B4" s="66">
        <v>0.25</v>
      </c>
      <c r="C4" s="65">
        <v>0.2608695652173913</v>
      </c>
      <c r="D4" s="66">
        <v>0.15</v>
      </c>
      <c r="E4" s="67">
        <v>23</v>
      </c>
    </row>
    <row r="5" spans="1:5" s="25" customFormat="1" x14ac:dyDescent="0.25">
      <c r="A5" s="63">
        <v>2017</v>
      </c>
      <c r="B5" s="68">
        <v>0.54</v>
      </c>
      <c r="C5" s="65">
        <v>0.5</v>
      </c>
      <c r="D5" s="66">
        <v>0.12</v>
      </c>
      <c r="E5" s="67">
        <v>20</v>
      </c>
    </row>
    <row r="6" spans="1:5" s="25" customFormat="1" x14ac:dyDescent="0.25">
      <c r="A6" s="63">
        <v>2018</v>
      </c>
      <c r="B6" s="66">
        <v>0.53333333333333333</v>
      </c>
      <c r="C6" s="69">
        <v>0.27586206896551724</v>
      </c>
      <c r="D6" s="66">
        <v>0.06</v>
      </c>
      <c r="E6" s="62">
        <v>21</v>
      </c>
    </row>
    <row r="7" spans="1:5" s="25" customFormat="1" x14ac:dyDescent="0.25">
      <c r="A7" s="63">
        <v>2019</v>
      </c>
      <c r="B7" s="66">
        <v>0.35714285714285715</v>
      </c>
      <c r="C7" s="65">
        <v>0.54761904761904767</v>
      </c>
      <c r="D7" s="66">
        <v>0.22</v>
      </c>
      <c r="E7" s="62">
        <v>33</v>
      </c>
    </row>
    <row r="8" spans="1:5" s="25" customFormat="1" x14ac:dyDescent="0.25">
      <c r="A8" s="63">
        <v>2020</v>
      </c>
      <c r="B8" s="66">
        <v>0.53846153846153844</v>
      </c>
      <c r="C8" s="65">
        <v>0.2608695652173913</v>
      </c>
      <c r="D8" s="66">
        <v>0.08</v>
      </c>
      <c r="E8" s="62">
        <v>25</v>
      </c>
    </row>
    <row r="9" spans="1:5" x14ac:dyDescent="0.25">
      <c r="A9" s="15">
        <v>2021</v>
      </c>
      <c r="B9" s="7">
        <v>0</v>
      </c>
      <c r="C9" s="18">
        <v>0.38</v>
      </c>
      <c r="D9" s="7"/>
      <c r="E9" s="3">
        <v>13</v>
      </c>
    </row>
    <row r="10" spans="1:5" x14ac:dyDescent="0.25">
      <c r="A10" s="15">
        <v>2022</v>
      </c>
      <c r="B10" s="7"/>
      <c r="C10" s="18">
        <v>0.6</v>
      </c>
      <c r="D10" s="7"/>
      <c r="E10" s="3">
        <v>15</v>
      </c>
    </row>
    <row r="11" spans="1:5" x14ac:dyDescent="0.25">
      <c r="A11" s="15">
        <v>2023</v>
      </c>
      <c r="B11" s="7">
        <v>0</v>
      </c>
      <c r="C11" s="18">
        <v>0</v>
      </c>
      <c r="D11" s="7">
        <v>0</v>
      </c>
      <c r="E11" s="3">
        <v>0</v>
      </c>
    </row>
    <row r="12" spans="1:5" x14ac:dyDescent="0.25">
      <c r="B12" s="28">
        <f>AVERAGE(B3:B11)</f>
        <v>0.35345417263895523</v>
      </c>
      <c r="C12" s="28">
        <f>AVERAGE(C3:C11)</f>
        <v>0.37475992162648836</v>
      </c>
      <c r="D12" s="28">
        <f>AVERAGE(D3:D11)</f>
        <v>0.13</v>
      </c>
      <c r="E12" s="29">
        <f>AVERAGE(E3:E11)</f>
        <v>21.333333333333332</v>
      </c>
    </row>
  </sheetData>
  <mergeCells count="1">
    <mergeCell ref="A1:E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DC0021ED6BF148AC9A7D1253828EDF" ma:contentTypeVersion="6" ma:contentTypeDescription="Create a new document." ma:contentTypeScope="" ma:versionID="45d875bcb1b3b56cced20b8462319843">
  <xsd:schema xmlns:xsd="http://www.w3.org/2001/XMLSchema" xmlns:xs="http://www.w3.org/2001/XMLSchema" xmlns:p="http://schemas.microsoft.com/office/2006/metadata/properties" xmlns:ns2="c2d7fa07-753e-4a40-9fae-731f3cdc76a8" xmlns:ns3="766dbe51-622d-43e2-b966-1e509912ce71" targetNamespace="http://schemas.microsoft.com/office/2006/metadata/properties" ma:root="true" ma:fieldsID="67cb9caf0db692cda3cc97abf0e34700" ns2:_="" ns3:_="">
    <xsd:import namespace="c2d7fa07-753e-4a40-9fae-731f3cdc76a8"/>
    <xsd:import namespace="766dbe51-622d-43e2-b966-1e509912ce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7fa07-753e-4a40-9fae-731f3cdc76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6dbe51-622d-43e2-b966-1e509912ce7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E7C270-54D4-47EC-B481-F46B1C3D6214}">
  <ds:schemaRefs>
    <ds:schemaRef ds:uri="766dbe51-622d-43e2-b966-1e509912ce71"/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c2d7fa07-753e-4a40-9fae-731f3cdc76a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08A7321-23B5-407F-B038-F6F8663E24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940A33-1D65-4027-8D30-4C650A9CB2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d7fa07-753e-4a40-9fae-731f3cdc76a8"/>
    <ds:schemaRef ds:uri="766dbe51-622d-43e2-b966-1e509912ce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FF Retention by Major</vt:lpstr>
      <vt:lpstr>All data</vt:lpstr>
      <vt:lpstr>Comparison_Overall Fall Enrollm</vt:lpstr>
      <vt:lpstr>Comparison_Overall Retention</vt:lpstr>
      <vt:lpstr>Comparison_FF Retention</vt:lpstr>
      <vt:lpstr>Comparison_Completers</vt:lpstr>
      <vt:lpstr>Comparison_6-Year Graduation</vt:lpstr>
      <vt:lpstr>Major_UN</vt:lpstr>
      <vt:lpstr>Major_AT</vt:lpstr>
      <vt:lpstr>Major_BA</vt:lpstr>
      <vt:lpstr>Major_BI</vt:lpstr>
      <vt:lpstr>Major_COMM</vt:lpstr>
      <vt:lpstr>Major_CH</vt:lpstr>
      <vt:lpstr>Major_CIS</vt:lpstr>
      <vt:lpstr>Major_CS</vt:lpstr>
      <vt:lpstr>Major_CJP</vt:lpstr>
      <vt:lpstr>Major_ED</vt:lpstr>
      <vt:lpstr>Major_EN</vt:lpstr>
      <vt:lpstr>Major_ENVS</vt:lpstr>
      <vt:lpstr>Major_HIS</vt:lpstr>
      <vt:lpstr>Major_KIN</vt:lpstr>
      <vt:lpstr>Major_MA</vt:lpstr>
      <vt:lpstr>Major_MU</vt:lpstr>
      <vt:lpstr>Major_PS</vt:lpstr>
      <vt:lpstr>Major_PSY</vt:lpstr>
      <vt:lpstr>Major_SO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kasumi</dc:creator>
  <cp:keywords/>
  <dc:description/>
  <cp:lastModifiedBy>Kemah, Celestine</cp:lastModifiedBy>
  <cp:revision/>
  <dcterms:created xsi:type="dcterms:W3CDTF">2021-06-29T18:54:05Z</dcterms:created>
  <dcterms:modified xsi:type="dcterms:W3CDTF">2024-08-19T16:58:55Z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0x0101000DDC0021ED6BF148AC9A7D1253828EDF</vt:lpwstr>
  </property>
</Properties>
</file>