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u0-my.sharepoint.com/personal/mwjackson_htu_edu/Documents/Desktop/"/>
    </mc:Choice>
  </mc:AlternateContent>
  <xr:revisionPtr revIDLastSave="2" documentId="8_{B3213FCF-D64A-4707-9773-268FED7F4225}" xr6:coauthVersionLast="47" xr6:coauthVersionMax="47" xr10:uidLastSave="{B757CFC5-D9EC-4846-B691-3BA3BAB5DC86}"/>
  <workbookProtection workbookAlgorithmName="SHA-512" workbookHashValue="Yvq0hgRvuds3IKewdVBEgH1TCGmGgEqQLF1SfTa2qHW6Q8pbm8NycWLcDaHULKikau+rVhP8umDReR5z6kuliQ==" workbookSaltValue="175qGtJXJnB0r7DkncMvjg==" workbookSpinCount="100000" lockStructure="1"/>
  <bookViews>
    <workbookView xWindow="-120" yWindow="-120" windowWidth="29040" windowHeight="15840" xr2:uid="{6D0AC10C-7B63-4DDE-9EF4-18502256E675}"/>
  </bookViews>
  <sheets>
    <sheet name="Summary Sheet" sheetId="2" r:id="rId1"/>
    <sheet name="Fall-to-Fall 3-yr (18-20)" sheetId="3" r:id="rId2"/>
    <sheet name="Fall to Fall 2018 Cohort " sheetId="4" r:id="rId3"/>
    <sheet name="Fall-to-Fall 2019 Cohort" sheetId="5" r:id="rId4"/>
    <sheet name="Fall-to-Fall 2020 Cohort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4" i="6" l="1"/>
  <c r="E134" i="6"/>
  <c r="D134" i="6"/>
  <c r="C134" i="6"/>
  <c r="F133" i="6"/>
  <c r="G133" i="6" s="1"/>
  <c r="E133" i="6"/>
  <c r="D133" i="6"/>
  <c r="C133" i="6"/>
  <c r="F132" i="6"/>
  <c r="E132" i="6"/>
  <c r="D132" i="6"/>
  <c r="C132" i="6"/>
  <c r="F131" i="6"/>
  <c r="E131" i="6"/>
  <c r="D131" i="6"/>
  <c r="C131" i="6"/>
  <c r="F130" i="6"/>
  <c r="E130" i="6"/>
  <c r="D130" i="6"/>
  <c r="C130" i="6"/>
  <c r="G123" i="6"/>
  <c r="G122" i="6"/>
  <c r="G121" i="6"/>
  <c r="G120" i="6"/>
  <c r="G118" i="6"/>
  <c r="G117" i="6"/>
  <c r="G116" i="6"/>
  <c r="G115" i="6"/>
  <c r="G114" i="6"/>
  <c r="G113" i="6"/>
  <c r="G111" i="6"/>
  <c r="G110" i="6"/>
  <c r="G109" i="6"/>
  <c r="G108" i="6"/>
  <c r="G107" i="6"/>
  <c r="G106" i="6"/>
  <c r="G102" i="6"/>
  <c r="G101" i="6"/>
  <c r="G100" i="6"/>
  <c r="G99" i="6"/>
  <c r="G97" i="6"/>
  <c r="G96" i="6"/>
  <c r="G95" i="6"/>
  <c r="G94" i="6"/>
  <c r="G93" i="6"/>
  <c r="G92" i="6"/>
  <c r="G90" i="6"/>
  <c r="G89" i="6"/>
  <c r="G88" i="6"/>
  <c r="G87" i="6"/>
  <c r="G85" i="6"/>
  <c r="G83" i="6"/>
  <c r="G82" i="6"/>
  <c r="G81" i="6"/>
  <c r="G80" i="6"/>
  <c r="G79" i="6"/>
  <c r="G78" i="6"/>
  <c r="G75" i="6"/>
  <c r="G74" i="6"/>
  <c r="G73" i="6"/>
  <c r="G72" i="6"/>
  <c r="G64" i="6"/>
  <c r="G61" i="6"/>
  <c r="G60" i="6"/>
  <c r="G57" i="6"/>
  <c r="G55" i="6"/>
  <c r="G54" i="6"/>
  <c r="G53" i="6"/>
  <c r="G52" i="6"/>
  <c r="G51" i="6"/>
  <c r="G50" i="6"/>
  <c r="G48" i="6"/>
  <c r="G47" i="6"/>
  <c r="G46" i="6"/>
  <c r="G45" i="6"/>
  <c r="G44" i="6"/>
  <c r="G43" i="6"/>
  <c r="G41" i="6"/>
  <c r="G40" i="6"/>
  <c r="G37" i="6"/>
  <c r="G36" i="6"/>
  <c r="G34" i="6"/>
  <c r="G33" i="6"/>
  <c r="G32" i="6"/>
  <c r="G31" i="6"/>
  <c r="G30" i="6"/>
  <c r="G29" i="6"/>
  <c r="G27" i="6"/>
  <c r="G26" i="6"/>
  <c r="G23" i="6"/>
  <c r="F22" i="6"/>
  <c r="G22" i="6" s="1"/>
  <c r="G20" i="6"/>
  <c r="G19" i="6"/>
  <c r="G18" i="6"/>
  <c r="G17" i="6"/>
  <c r="F15" i="6"/>
  <c r="E15" i="6"/>
  <c r="G13" i="6"/>
  <c r="G12" i="6"/>
  <c r="G11" i="6"/>
  <c r="G10" i="6"/>
  <c r="G9" i="6"/>
  <c r="G8" i="6"/>
  <c r="G6" i="6"/>
  <c r="G5" i="6"/>
  <c r="G4" i="6"/>
  <c r="G3" i="6"/>
  <c r="G2" i="6"/>
  <c r="F134" i="5"/>
  <c r="E134" i="5"/>
  <c r="D134" i="5"/>
  <c r="C134" i="5"/>
  <c r="F133" i="5"/>
  <c r="E133" i="5"/>
  <c r="D133" i="5"/>
  <c r="C133" i="5"/>
  <c r="F132" i="5"/>
  <c r="E132" i="5"/>
  <c r="G132" i="5" s="1"/>
  <c r="D132" i="5"/>
  <c r="C132" i="5"/>
  <c r="F131" i="5"/>
  <c r="E131" i="5"/>
  <c r="D131" i="5"/>
  <c r="C131" i="5"/>
  <c r="F130" i="5"/>
  <c r="E130" i="5"/>
  <c r="D130" i="5"/>
  <c r="C130" i="5"/>
  <c r="F127" i="5"/>
  <c r="E127" i="5"/>
  <c r="G123" i="5"/>
  <c r="G122" i="5"/>
  <c r="G121" i="5"/>
  <c r="F120" i="5"/>
  <c r="E120" i="5"/>
  <c r="G118" i="5"/>
  <c r="G117" i="5"/>
  <c r="G116" i="5"/>
  <c r="G115" i="5"/>
  <c r="G114" i="5"/>
  <c r="F113" i="5"/>
  <c r="E113" i="5"/>
  <c r="G111" i="5"/>
  <c r="G110" i="5"/>
  <c r="G109" i="5"/>
  <c r="G108" i="5"/>
  <c r="G107" i="5"/>
  <c r="F106" i="5"/>
  <c r="E106" i="5"/>
  <c r="G102" i="5"/>
  <c r="G101" i="5"/>
  <c r="G100" i="5"/>
  <c r="F99" i="5"/>
  <c r="E99" i="5"/>
  <c r="G97" i="5"/>
  <c r="G96" i="5"/>
  <c r="G95" i="5"/>
  <c r="G94" i="5"/>
  <c r="G93" i="5"/>
  <c r="F92" i="5"/>
  <c r="E92" i="5"/>
  <c r="G89" i="5"/>
  <c r="G88" i="5"/>
  <c r="G87" i="5"/>
  <c r="G86" i="5"/>
  <c r="G83" i="5"/>
  <c r="G82" i="5"/>
  <c r="G81" i="5"/>
  <c r="G80" i="5"/>
  <c r="G79" i="5"/>
  <c r="F78" i="5"/>
  <c r="E78" i="5"/>
  <c r="G75" i="5"/>
  <c r="G74" i="5"/>
  <c r="G73" i="5"/>
  <c r="G72" i="5"/>
  <c r="G61" i="5"/>
  <c r="G60" i="5"/>
  <c r="G59" i="5"/>
  <c r="G55" i="5"/>
  <c r="G54" i="5"/>
  <c r="G53" i="5"/>
  <c r="G52" i="5"/>
  <c r="G51" i="5"/>
  <c r="G48" i="5"/>
  <c r="G47" i="5"/>
  <c r="G46" i="5"/>
  <c r="G45" i="5"/>
  <c r="G44" i="5"/>
  <c r="G41" i="5"/>
  <c r="G40" i="5"/>
  <c r="G39" i="5"/>
  <c r="G38" i="5"/>
  <c r="G37" i="5"/>
  <c r="G34" i="5"/>
  <c r="G33" i="5"/>
  <c r="G32" i="5"/>
  <c r="G31" i="5"/>
  <c r="G30" i="5"/>
  <c r="G27" i="5"/>
  <c r="G26" i="5"/>
  <c r="G23" i="5"/>
  <c r="F15" i="5"/>
  <c r="E15" i="5"/>
  <c r="G13" i="5"/>
  <c r="G12" i="5"/>
  <c r="G11" i="5"/>
  <c r="G10" i="5"/>
  <c r="G9" i="5"/>
  <c r="G8" i="5"/>
  <c r="F8" i="5"/>
  <c r="E8" i="5"/>
  <c r="G6" i="5"/>
  <c r="G5" i="5"/>
  <c r="G4" i="5"/>
  <c r="G3" i="5"/>
  <c r="G2" i="5"/>
  <c r="F134" i="4"/>
  <c r="D134" i="4"/>
  <c r="C134" i="4"/>
  <c r="F133" i="4"/>
  <c r="D133" i="4"/>
  <c r="C133" i="4"/>
  <c r="F132" i="4"/>
  <c r="D132" i="4"/>
  <c r="C132" i="4"/>
  <c r="F131" i="4"/>
  <c r="D131" i="4"/>
  <c r="C131" i="4"/>
  <c r="F130" i="4"/>
  <c r="D130" i="4"/>
  <c r="C130" i="4"/>
  <c r="F127" i="4"/>
  <c r="E127" i="4"/>
  <c r="G123" i="4"/>
  <c r="G122" i="4"/>
  <c r="G121" i="4"/>
  <c r="F120" i="4"/>
  <c r="E120" i="4"/>
  <c r="G117" i="4"/>
  <c r="G116" i="4"/>
  <c r="G115" i="4"/>
  <c r="G114" i="4"/>
  <c r="F113" i="4"/>
  <c r="E113" i="4"/>
  <c r="G110" i="4"/>
  <c r="G109" i="4"/>
  <c r="G107" i="4"/>
  <c r="F106" i="4"/>
  <c r="E106" i="4"/>
  <c r="G103" i="4"/>
  <c r="G102" i="4"/>
  <c r="G100" i="4"/>
  <c r="F99" i="4"/>
  <c r="E99" i="4"/>
  <c r="G97" i="4"/>
  <c r="G96" i="4"/>
  <c r="G95" i="4"/>
  <c r="G94" i="4"/>
  <c r="G93" i="4"/>
  <c r="E6" i="4"/>
  <c r="E134" i="4" s="1"/>
  <c r="E5" i="4"/>
  <c r="E133" i="4" s="1"/>
  <c r="E4" i="4"/>
  <c r="G4" i="4" s="1"/>
  <c r="E3" i="4"/>
  <c r="G3" i="4" s="1"/>
  <c r="E2" i="4"/>
  <c r="G2" i="4" s="1"/>
  <c r="O138" i="3"/>
  <c r="R137" i="3"/>
  <c r="S137" i="3" s="1"/>
  <c r="Q137" i="3"/>
  <c r="P137" i="3"/>
  <c r="O137" i="3"/>
  <c r="L137" i="3"/>
  <c r="M137" i="3" s="1"/>
  <c r="K137" i="3"/>
  <c r="J137" i="3"/>
  <c r="I137" i="3"/>
  <c r="F137" i="3"/>
  <c r="G137" i="3" s="1"/>
  <c r="E137" i="3"/>
  <c r="D137" i="3"/>
  <c r="C137" i="3"/>
  <c r="R136" i="3"/>
  <c r="S136" i="3" s="1"/>
  <c r="Q136" i="3"/>
  <c r="P136" i="3"/>
  <c r="O136" i="3"/>
  <c r="L136" i="3"/>
  <c r="M136" i="3" s="1"/>
  <c r="K136" i="3"/>
  <c r="J136" i="3"/>
  <c r="I136" i="3"/>
  <c r="F136" i="3"/>
  <c r="D136" i="3"/>
  <c r="C136" i="3"/>
  <c r="S135" i="3"/>
  <c r="R135" i="3"/>
  <c r="Q135" i="3"/>
  <c r="P135" i="3"/>
  <c r="O135" i="3"/>
  <c r="L135" i="3"/>
  <c r="M135" i="3" s="1"/>
  <c r="K135" i="3"/>
  <c r="J135" i="3"/>
  <c r="I135" i="3"/>
  <c r="F135" i="3"/>
  <c r="D135" i="3"/>
  <c r="C135" i="3"/>
  <c r="R134" i="3"/>
  <c r="S134" i="3" s="1"/>
  <c r="Q134" i="3"/>
  <c r="P134" i="3"/>
  <c r="O134" i="3"/>
  <c r="L134" i="3"/>
  <c r="K134" i="3"/>
  <c r="M134" i="3" s="1"/>
  <c r="J134" i="3"/>
  <c r="I134" i="3"/>
  <c r="F134" i="3"/>
  <c r="D134" i="3"/>
  <c r="C134" i="3"/>
  <c r="R133" i="3"/>
  <c r="R138" i="3" s="1"/>
  <c r="S138" i="3" s="1"/>
  <c r="Q133" i="3"/>
  <c r="Q138" i="3" s="1"/>
  <c r="P133" i="3"/>
  <c r="P138" i="3" s="1"/>
  <c r="O133" i="3"/>
  <c r="L133" i="3"/>
  <c r="M133" i="3" s="1"/>
  <c r="K133" i="3"/>
  <c r="K138" i="3" s="1"/>
  <c r="J133" i="3"/>
  <c r="J138" i="3" s="1"/>
  <c r="I133" i="3"/>
  <c r="I138" i="3" s="1"/>
  <c r="F133" i="3"/>
  <c r="G133" i="3" s="1"/>
  <c r="E133" i="3"/>
  <c r="D133" i="3"/>
  <c r="D138" i="3" s="1"/>
  <c r="C133" i="3"/>
  <c r="C138" i="3" s="1"/>
  <c r="L130" i="3"/>
  <c r="K130" i="3"/>
  <c r="F130" i="3"/>
  <c r="E130" i="3"/>
  <c r="S126" i="3"/>
  <c r="M126" i="3"/>
  <c r="G126" i="3"/>
  <c r="S125" i="3"/>
  <c r="M125" i="3"/>
  <c r="G125" i="3"/>
  <c r="S124" i="3"/>
  <c r="M124" i="3"/>
  <c r="G124" i="3"/>
  <c r="S123" i="3"/>
  <c r="L123" i="3"/>
  <c r="K123" i="3"/>
  <c r="F123" i="3"/>
  <c r="E123" i="3"/>
  <c r="S121" i="3"/>
  <c r="M121" i="3"/>
  <c r="S120" i="3"/>
  <c r="M120" i="3"/>
  <c r="G120" i="3"/>
  <c r="S119" i="3"/>
  <c r="M119" i="3"/>
  <c r="G119" i="3"/>
  <c r="S118" i="3"/>
  <c r="M118" i="3"/>
  <c r="G118" i="3"/>
  <c r="S117" i="3"/>
  <c r="M117" i="3"/>
  <c r="G117" i="3"/>
  <c r="S116" i="3"/>
  <c r="L116" i="3"/>
  <c r="K116" i="3"/>
  <c r="F116" i="3"/>
  <c r="E116" i="3"/>
  <c r="S114" i="3"/>
  <c r="M114" i="3"/>
  <c r="S113" i="3"/>
  <c r="M113" i="3"/>
  <c r="G113" i="3"/>
  <c r="S112" i="3"/>
  <c r="M112" i="3"/>
  <c r="G112" i="3"/>
  <c r="S111" i="3"/>
  <c r="M111" i="3"/>
  <c r="S110" i="3"/>
  <c r="M110" i="3"/>
  <c r="G110" i="3"/>
  <c r="S109" i="3"/>
  <c r="L109" i="3"/>
  <c r="K109" i="3"/>
  <c r="F109" i="3"/>
  <c r="E109" i="3"/>
  <c r="G106" i="3"/>
  <c r="S105" i="3"/>
  <c r="M105" i="3"/>
  <c r="G105" i="3"/>
  <c r="S104" i="3"/>
  <c r="M104" i="3"/>
  <c r="S103" i="3"/>
  <c r="M103" i="3"/>
  <c r="G103" i="3"/>
  <c r="S102" i="3"/>
  <c r="L102" i="3"/>
  <c r="K102" i="3"/>
  <c r="F102" i="3"/>
  <c r="E102" i="3"/>
  <c r="S100" i="3"/>
  <c r="M100" i="3"/>
  <c r="G100" i="3"/>
  <c r="S99" i="3"/>
  <c r="M99" i="3"/>
  <c r="G99" i="3"/>
  <c r="S98" i="3"/>
  <c r="M98" i="3"/>
  <c r="G98" i="3"/>
  <c r="S97" i="3"/>
  <c r="M97" i="3"/>
  <c r="G97" i="3"/>
  <c r="S96" i="3"/>
  <c r="M96" i="3"/>
  <c r="G96" i="3"/>
  <c r="S95" i="3"/>
  <c r="L95" i="3"/>
  <c r="K95" i="3"/>
  <c r="S93" i="3"/>
  <c r="S92" i="3"/>
  <c r="M92" i="3"/>
  <c r="S91" i="3"/>
  <c r="M91" i="3"/>
  <c r="S90" i="3"/>
  <c r="M90" i="3"/>
  <c r="M89" i="3"/>
  <c r="S88" i="3"/>
  <c r="S86" i="3"/>
  <c r="M86" i="3"/>
  <c r="S85" i="3"/>
  <c r="M85" i="3"/>
  <c r="S84" i="3"/>
  <c r="M84" i="3"/>
  <c r="S83" i="3"/>
  <c r="M83" i="3"/>
  <c r="S82" i="3"/>
  <c r="M82" i="3"/>
  <c r="S81" i="3"/>
  <c r="L81" i="3"/>
  <c r="K81" i="3"/>
  <c r="S78" i="3"/>
  <c r="M78" i="3"/>
  <c r="S77" i="3"/>
  <c r="M77" i="3"/>
  <c r="S76" i="3"/>
  <c r="M76" i="3"/>
  <c r="S75" i="3"/>
  <c r="M75" i="3"/>
  <c r="S67" i="3"/>
  <c r="S64" i="3"/>
  <c r="M64" i="3"/>
  <c r="S63" i="3"/>
  <c r="M63" i="3"/>
  <c r="M62" i="3"/>
  <c r="S60" i="3"/>
  <c r="S58" i="3"/>
  <c r="M58" i="3"/>
  <c r="S57" i="3"/>
  <c r="M57" i="3"/>
  <c r="S56" i="3"/>
  <c r="M56" i="3"/>
  <c r="S55" i="3"/>
  <c r="M55" i="3"/>
  <c r="S54" i="3"/>
  <c r="M54" i="3"/>
  <c r="S53" i="3"/>
  <c r="S51" i="3"/>
  <c r="M51" i="3"/>
  <c r="S50" i="3"/>
  <c r="M50" i="3"/>
  <c r="S49" i="3"/>
  <c r="M49" i="3"/>
  <c r="S48" i="3"/>
  <c r="M48" i="3"/>
  <c r="S47" i="3"/>
  <c r="M47" i="3"/>
  <c r="S46" i="3"/>
  <c r="S44" i="3"/>
  <c r="M44" i="3"/>
  <c r="S43" i="3"/>
  <c r="M43" i="3"/>
  <c r="M42" i="3"/>
  <c r="M41" i="3"/>
  <c r="S40" i="3"/>
  <c r="M40" i="3"/>
  <c r="S39" i="3"/>
  <c r="S37" i="3"/>
  <c r="M37" i="3"/>
  <c r="S36" i="3"/>
  <c r="M36" i="3"/>
  <c r="S35" i="3"/>
  <c r="M35" i="3"/>
  <c r="S34" i="3"/>
  <c r="M34" i="3"/>
  <c r="S33" i="3"/>
  <c r="M33" i="3"/>
  <c r="S32" i="3"/>
  <c r="S30" i="3"/>
  <c r="M30" i="3"/>
  <c r="S29" i="3"/>
  <c r="M29" i="3"/>
  <c r="S26" i="3"/>
  <c r="M26" i="3"/>
  <c r="S25" i="3"/>
  <c r="R25" i="3"/>
  <c r="S23" i="3"/>
  <c r="S22" i="3"/>
  <c r="S21" i="3"/>
  <c r="S20" i="3"/>
  <c r="R18" i="3"/>
  <c r="S18" i="3" s="1"/>
  <c r="Q18" i="3"/>
  <c r="L18" i="3"/>
  <c r="K18" i="3"/>
  <c r="S16" i="3"/>
  <c r="M16" i="3"/>
  <c r="S15" i="3"/>
  <c r="M15" i="3"/>
  <c r="S14" i="3"/>
  <c r="M14" i="3"/>
  <c r="S13" i="3"/>
  <c r="M13" i="3"/>
  <c r="S12" i="3"/>
  <c r="M12" i="3"/>
  <c r="S11" i="3"/>
  <c r="M11" i="3"/>
  <c r="L11" i="3"/>
  <c r="K11" i="3"/>
  <c r="S9" i="3"/>
  <c r="M9" i="3"/>
  <c r="G9" i="3"/>
  <c r="E9" i="3"/>
  <c r="S8" i="3"/>
  <c r="M8" i="3"/>
  <c r="E8" i="3"/>
  <c r="G8" i="3" s="1"/>
  <c r="S7" i="3"/>
  <c r="M7" i="3"/>
  <c r="E7" i="3"/>
  <c r="E135" i="3" s="1"/>
  <c r="G135" i="3" s="1"/>
  <c r="S6" i="3"/>
  <c r="M6" i="3"/>
  <c r="G6" i="3"/>
  <c r="E6" i="3"/>
  <c r="E134" i="3" s="1"/>
  <c r="G134" i="3" s="1"/>
  <c r="S5" i="3"/>
  <c r="M5" i="3"/>
  <c r="G5" i="3"/>
  <c r="E5" i="3"/>
  <c r="J137" i="2"/>
  <c r="G137" i="2"/>
  <c r="D137" i="2"/>
  <c r="J128" i="2"/>
  <c r="J121" i="2"/>
  <c r="G121" i="2"/>
  <c r="J114" i="2"/>
  <c r="G114" i="2"/>
  <c r="J107" i="2"/>
  <c r="G107" i="2"/>
  <c r="J100" i="2"/>
  <c r="G100" i="2"/>
  <c r="J93" i="2"/>
  <c r="G93" i="2"/>
  <c r="J86" i="2"/>
  <c r="G86" i="2"/>
  <c r="J79" i="2"/>
  <c r="G79" i="2"/>
  <c r="J72" i="2"/>
  <c r="J65" i="2"/>
  <c r="G65" i="2"/>
  <c r="J58" i="2"/>
  <c r="G58" i="2"/>
  <c r="J51" i="2"/>
  <c r="G51" i="2"/>
  <c r="J44" i="2"/>
  <c r="G44" i="2"/>
  <c r="J37" i="2"/>
  <c r="G37" i="2"/>
  <c r="G30" i="2"/>
  <c r="J23" i="2"/>
  <c r="G23" i="2"/>
  <c r="J16" i="2"/>
  <c r="J9" i="2"/>
  <c r="G133" i="5" l="1"/>
  <c r="G134" i="5"/>
  <c r="C135" i="4"/>
  <c r="D135" i="4"/>
  <c r="E130" i="4"/>
  <c r="G130" i="4" s="1"/>
  <c r="F135" i="4"/>
  <c r="G132" i="6"/>
  <c r="C135" i="6"/>
  <c r="G131" i="6"/>
  <c r="D135" i="6"/>
  <c r="E135" i="6"/>
  <c r="F135" i="6"/>
  <c r="G135" i="6" s="1"/>
  <c r="G15" i="6"/>
  <c r="G134" i="6"/>
  <c r="G130" i="6"/>
  <c r="D135" i="5"/>
  <c r="C135" i="5"/>
  <c r="G131" i="5"/>
  <c r="E135" i="5"/>
  <c r="F135" i="5"/>
  <c r="G130" i="5"/>
  <c r="G133" i="4"/>
  <c r="G134" i="4"/>
  <c r="G5" i="4"/>
  <c r="G6" i="4"/>
  <c r="E131" i="4"/>
  <c r="G131" i="4" s="1"/>
  <c r="E132" i="4"/>
  <c r="G132" i="4" s="1"/>
  <c r="S133" i="3"/>
  <c r="F138" i="3"/>
  <c r="E136" i="3"/>
  <c r="E138" i="3" s="1"/>
  <c r="G7" i="3"/>
  <c r="L138" i="3"/>
  <c r="M138" i="3" s="1"/>
  <c r="G135" i="5" l="1"/>
  <c r="E135" i="4"/>
  <c r="G135" i="4" s="1"/>
  <c r="G138" i="3"/>
  <c r="G136" i="3"/>
</calcChain>
</file>

<file path=xl/sharedStrings.xml><?xml version="1.0" encoding="utf-8"?>
<sst xmlns="http://schemas.openxmlformats.org/spreadsheetml/2006/main" count="1283" uniqueCount="118">
  <si>
    <t>Fall-to-Fall Retention Rate by Major and Classification</t>
  </si>
  <si>
    <t>Major</t>
  </si>
  <si>
    <t>Classification</t>
  </si>
  <si>
    <t>Fall 2018 Cohort</t>
  </si>
  <si>
    <t>Fall 2019 Cohort</t>
  </si>
  <si>
    <t>Fall 2020 Cohort</t>
  </si>
  <si>
    <t>Enrollment</t>
  </si>
  <si>
    <t>Retention Rate</t>
  </si>
  <si>
    <t>Business Administration</t>
  </si>
  <si>
    <t>FF</t>
  </si>
  <si>
    <t>FR</t>
  </si>
  <si>
    <t>SO</t>
  </si>
  <si>
    <t>JR</t>
  </si>
  <si>
    <t>SR</t>
  </si>
  <si>
    <t>Business Administration-Subtotal</t>
  </si>
  <si>
    <t>Biology</t>
  </si>
  <si>
    <t>Biology-Subtotal</t>
  </si>
  <si>
    <t>Chemistry</t>
  </si>
  <si>
    <t>n/a</t>
  </si>
  <si>
    <t>Chemistry-Subtotal</t>
  </si>
  <si>
    <t>Computer Information System</t>
  </si>
  <si>
    <t>Computer Information System-Subtotal</t>
  </si>
  <si>
    <t>Communication</t>
  </si>
  <si>
    <t>Communication-Subtotal</t>
  </si>
  <si>
    <t>Computer Science</t>
  </si>
  <si>
    <t>Computer Science-Subtotal</t>
  </si>
  <si>
    <t>Criminal Justice</t>
  </si>
  <si>
    <t>Criminal Justice-Subtotal</t>
  </si>
  <si>
    <t>Education</t>
  </si>
  <si>
    <t>Education-Subtotal</t>
  </si>
  <si>
    <t>English</t>
  </si>
  <si>
    <t>All Graduated</t>
  </si>
  <si>
    <t>English-Subtotal</t>
  </si>
  <si>
    <t xml:space="preserve">Environmental Studies </t>
  </si>
  <si>
    <t>Environmental Studies-Subtotal</t>
  </si>
  <si>
    <t>History</t>
  </si>
  <si>
    <t>History-Subtotal</t>
  </si>
  <si>
    <t>Kinesiology</t>
  </si>
  <si>
    <t>Kinesiology-Subtotal</t>
  </si>
  <si>
    <t>Math</t>
  </si>
  <si>
    <t>Math-Subtotal</t>
  </si>
  <si>
    <t>Music</t>
  </si>
  <si>
    <t>Music-Subtotal</t>
  </si>
  <si>
    <t>Political Science</t>
  </si>
  <si>
    <t>Political Science-Subtotal</t>
  </si>
  <si>
    <t>Psychology</t>
  </si>
  <si>
    <t>Psychology-Subtotal</t>
  </si>
  <si>
    <t>Sociology</t>
  </si>
  <si>
    <t>Sociology-Subtotal</t>
  </si>
  <si>
    <t>Undecided/Unknown</t>
  </si>
  <si>
    <t>Undecided/Unknown-Subtotal</t>
  </si>
  <si>
    <t>OTHER*</t>
  </si>
  <si>
    <t>Total Trad. Undergrad</t>
  </si>
  <si>
    <t>0% (4 Graduated, 1 not retained</t>
  </si>
  <si>
    <t>0%  (10 graduated;       1 not retained)</t>
  </si>
  <si>
    <t>0% (1 graduated;              1 not retained)</t>
  </si>
  <si>
    <t>%</t>
  </si>
  <si>
    <t>2018-19</t>
  </si>
  <si>
    <t>2019-20</t>
  </si>
  <si>
    <t>2020-21</t>
  </si>
  <si>
    <t>Enrolled in FA2018</t>
  </si>
  <si>
    <t>Graduated 2018-19</t>
  </si>
  <si>
    <t>Eligible to Return in FA2019</t>
  </si>
  <si>
    <t>Enrolled in FA2019</t>
  </si>
  <si>
    <t>Retention Rate FA2019</t>
  </si>
  <si>
    <t>Graduated 2019-20</t>
  </si>
  <si>
    <t>Eligible to Return in FA2020</t>
  </si>
  <si>
    <t>Enrolled in FA2020</t>
  </si>
  <si>
    <t>Retention Rate FA2020</t>
  </si>
  <si>
    <t>Graduated 2020-21</t>
  </si>
  <si>
    <t>Eligible to Return in FA2021</t>
  </si>
  <si>
    <t>Enrolled in FA2021</t>
  </si>
  <si>
    <t>Retention Rate FA2021</t>
  </si>
  <si>
    <t>BA</t>
  </si>
  <si>
    <t>UKN</t>
  </si>
  <si>
    <t>BA-Subtotal</t>
  </si>
  <si>
    <t>BI</t>
  </si>
  <si>
    <t>BI-Subtotal</t>
  </si>
  <si>
    <t>CH</t>
  </si>
  <si>
    <t>CH-Subtotal</t>
  </si>
  <si>
    <t>CIS</t>
  </si>
  <si>
    <t>CIS-Subtotal</t>
  </si>
  <si>
    <t>COMM</t>
  </si>
  <si>
    <t>COMM-Subtotal</t>
  </si>
  <si>
    <t>COSC</t>
  </si>
  <si>
    <t>COSC-Subtotal</t>
  </si>
  <si>
    <t>CRIJ</t>
  </si>
  <si>
    <t>CRIJ-Subtotal</t>
  </si>
  <si>
    <t>EDUC</t>
  </si>
  <si>
    <t>EDUC-Subtotal</t>
  </si>
  <si>
    <t>ENGL</t>
  </si>
  <si>
    <t>ENGL-Subtotal</t>
  </si>
  <si>
    <t>ENVS</t>
  </si>
  <si>
    <t>HIST-Subtotal</t>
  </si>
  <si>
    <t>HIST</t>
  </si>
  <si>
    <t>ES-Subtotal</t>
  </si>
  <si>
    <t>KINE</t>
  </si>
  <si>
    <t>KINE-Subtotal</t>
  </si>
  <si>
    <t>MA</t>
  </si>
  <si>
    <t>MA-Subtotal</t>
  </si>
  <si>
    <t>MUSI</t>
  </si>
  <si>
    <t>MUSI-Subtotal</t>
  </si>
  <si>
    <t>PSCI</t>
  </si>
  <si>
    <t>PSCI-Subtotal</t>
  </si>
  <si>
    <t>PSYC</t>
  </si>
  <si>
    <t>PSYC-Subtotal</t>
  </si>
  <si>
    <t>SOCI</t>
  </si>
  <si>
    <t>SOCI-Subtotal</t>
  </si>
  <si>
    <t>UN</t>
  </si>
  <si>
    <t>UN-Subtotal</t>
  </si>
  <si>
    <r>
      <t xml:space="preserve">TOTALS </t>
    </r>
    <r>
      <rPr>
        <b/>
        <sz val="9"/>
        <color rgb="FFFFC000"/>
        <rFont val="Calibri"/>
        <family val="2"/>
        <scheme val="minor"/>
      </rPr>
      <t>(All Majors)</t>
    </r>
  </si>
  <si>
    <t>Total Traditional Undergrad</t>
  </si>
  <si>
    <t xml:space="preserve">Major </t>
  </si>
  <si>
    <r>
      <t xml:space="preserve">Classification </t>
    </r>
    <r>
      <rPr>
        <sz val="10"/>
        <color theme="7"/>
        <rFont val="Calibri"/>
        <family val="2"/>
        <scheme val="minor"/>
      </rPr>
      <t>(Status)</t>
    </r>
  </si>
  <si>
    <t>*OTHER = Non-Degree, Post-Bacc, Audit, and 2nd Degree Students</t>
  </si>
  <si>
    <r>
      <t xml:space="preserve">TOTALS     </t>
    </r>
    <r>
      <rPr>
        <b/>
        <sz val="9"/>
        <color rgb="FFFFC000"/>
        <rFont val="Calibri"/>
        <family val="2"/>
        <scheme val="minor"/>
      </rPr>
      <t>(All Majors)</t>
    </r>
  </si>
  <si>
    <t>Fall Enrollment &amp; Persistence by Major &amp; Classification  3-Year View</t>
  </si>
  <si>
    <r>
      <rPr>
        <b/>
        <sz val="12"/>
        <color theme="7"/>
        <rFont val="Calibri"/>
        <family val="2"/>
        <scheme val="minor"/>
      </rPr>
      <t xml:space="preserve">TOTALS                                             </t>
    </r>
    <r>
      <rPr>
        <b/>
        <sz val="10"/>
        <color theme="7"/>
        <rFont val="Calibri"/>
        <family val="2"/>
        <scheme val="minor"/>
      </rPr>
      <t xml:space="preserve"> (All Majors)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</si>
</sst>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u/>
      <sz val="13"/>
      <color theme="7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3"/>
      <color theme="7"/>
      <name val="Calibri"/>
      <family val="2"/>
      <scheme val="minor"/>
    </font>
    <font>
      <b/>
      <sz val="12"/>
      <color rgb="FF800000"/>
      <name val="Calibri"/>
      <family val="2"/>
      <scheme val="minor"/>
    </font>
    <font>
      <b/>
      <sz val="18"/>
      <color rgb="FF8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7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9"/>
      <color rgb="FFFFC000"/>
      <name val="Calibri"/>
      <family val="2"/>
      <scheme val="minor"/>
    </font>
    <font>
      <sz val="18"/>
      <color rgb="FF80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0"/>
      <color theme="7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9192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3">
    <xf numFmtId="0" fontId="0" fillId="0" borderId="0" xfId="0"/>
    <xf numFmtId="0" fontId="2" fillId="5" borderId="12" xfId="0" applyFont="1" applyFill="1" applyBorder="1"/>
    <xf numFmtId="0" fontId="13" fillId="4" borderId="10" xfId="0" applyFont="1" applyFill="1" applyBorder="1" applyAlignment="1">
      <alignment horizontal="center" vertical="center" wrapText="1"/>
    </xf>
    <xf numFmtId="9" fontId="13" fillId="5" borderId="6" xfId="1" applyFont="1" applyFill="1" applyBorder="1" applyAlignment="1">
      <alignment horizontal="center"/>
    </xf>
    <xf numFmtId="0" fontId="2" fillId="5" borderId="6" xfId="0" applyFont="1" applyFill="1" applyBorder="1"/>
    <xf numFmtId="0" fontId="2" fillId="10" borderId="47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164" fontId="2" fillId="10" borderId="6" xfId="1" applyNumberFormat="1" applyFont="1" applyFill="1" applyBorder="1" applyAlignment="1">
      <alignment horizontal="center" vertical="center"/>
    </xf>
    <xf numFmtId="164" fontId="2" fillId="5" borderId="6" xfId="1" applyNumberFormat="1" applyFont="1" applyFill="1" applyBorder="1" applyAlignment="1">
      <alignment horizontal="center" vertical="center"/>
    </xf>
    <xf numFmtId="0" fontId="2" fillId="10" borderId="4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wrapText="1"/>
    </xf>
    <xf numFmtId="0" fontId="14" fillId="6" borderId="0" xfId="0" applyFont="1" applyFill="1"/>
    <xf numFmtId="0" fontId="14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0" fillId="0" borderId="48" xfId="0" applyBorder="1" applyAlignment="1">
      <alignment vertical="center"/>
    </xf>
    <xf numFmtId="9" fontId="4" fillId="14" borderId="4" xfId="1" applyFont="1" applyFill="1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0" fillId="0" borderId="49" xfId="0" applyBorder="1" applyAlignment="1">
      <alignment horizontal="left" vertical="center"/>
    </xf>
    <xf numFmtId="9" fontId="16" fillId="14" borderId="4" xfId="1" applyFont="1" applyFill="1" applyBorder="1" applyAlignment="1">
      <alignment horizontal="center"/>
    </xf>
    <xf numFmtId="0" fontId="2" fillId="3" borderId="11" xfId="0" applyFont="1" applyFill="1" applyBorder="1"/>
    <xf numFmtId="9" fontId="5" fillId="14" borderId="4" xfId="1" applyFont="1" applyFill="1" applyBorder="1" applyAlignment="1">
      <alignment horizontal="center"/>
    </xf>
    <xf numFmtId="0" fontId="0" fillId="0" borderId="49" xfId="0" applyBorder="1" applyAlignment="1">
      <alignment vertical="center"/>
    </xf>
    <xf numFmtId="0" fontId="0" fillId="0" borderId="51" xfId="0" applyBorder="1"/>
    <xf numFmtId="0" fontId="0" fillId="0" borderId="48" xfId="0" applyBorder="1"/>
    <xf numFmtId="0" fontId="0" fillId="0" borderId="46" xfId="0" applyBorder="1"/>
    <xf numFmtId="0" fontId="0" fillId="0" borderId="46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50" xfId="0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0" fillId="0" borderId="55" xfId="0" applyBorder="1"/>
    <xf numFmtId="0" fontId="2" fillId="3" borderId="6" xfId="0" applyFont="1" applyFill="1" applyBorder="1"/>
    <xf numFmtId="0" fontId="2" fillId="14" borderId="6" xfId="0" applyFont="1" applyFill="1" applyBorder="1"/>
    <xf numFmtId="0" fontId="0" fillId="14" borderId="11" xfId="0" applyFill="1" applyBorder="1"/>
    <xf numFmtId="0" fontId="5" fillId="14" borderId="11" xfId="0" applyFont="1" applyFill="1" applyBorder="1" applyAlignment="1">
      <alignment horizontal="center" vertical="center" wrapText="1"/>
    </xf>
    <xf numFmtId="0" fontId="5" fillId="14" borderId="37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9" fontId="5" fillId="14" borderId="12" xfId="1" applyFont="1" applyFill="1" applyBorder="1" applyAlignment="1">
      <alignment horizontal="center"/>
    </xf>
    <xf numFmtId="0" fontId="2" fillId="10" borderId="44" xfId="0" applyFont="1" applyFill="1" applyBorder="1"/>
    <xf numFmtId="0" fontId="2" fillId="10" borderId="51" xfId="0" applyFont="1" applyFill="1" applyBorder="1" applyAlignment="1">
      <alignment horizontal="center" vertical="center"/>
    </xf>
    <xf numFmtId="9" fontId="2" fillId="14" borderId="4" xfId="1" applyFont="1" applyFill="1" applyBorder="1" applyAlignment="1">
      <alignment horizontal="center"/>
    </xf>
    <xf numFmtId="9" fontId="2" fillId="10" borderId="9" xfId="1" applyFont="1" applyFill="1" applyBorder="1" applyAlignment="1">
      <alignment horizontal="center"/>
    </xf>
    <xf numFmtId="0" fontId="2" fillId="10" borderId="12" xfId="0" applyFont="1" applyFill="1" applyBorder="1"/>
    <xf numFmtId="0" fontId="2" fillId="10" borderId="12" xfId="0" applyFont="1" applyFill="1" applyBorder="1" applyAlignment="1">
      <alignment horizontal="center" vertical="center"/>
    </xf>
    <xf numFmtId="164" fontId="2" fillId="14" borderId="4" xfId="1" applyNumberFormat="1" applyFont="1" applyFill="1" applyBorder="1" applyAlignment="1">
      <alignment horizontal="center" vertical="center"/>
    </xf>
    <xf numFmtId="164" fontId="2" fillId="10" borderId="12" xfId="1" applyNumberFormat="1" applyFont="1" applyFill="1" applyBorder="1" applyAlignment="1">
      <alignment horizontal="center" vertical="center"/>
    </xf>
    <xf numFmtId="0" fontId="2" fillId="16" borderId="12" xfId="0" applyFont="1" applyFill="1" applyBorder="1"/>
    <xf numFmtId="0" fontId="2" fillId="16" borderId="12" xfId="0" applyFont="1" applyFill="1" applyBorder="1" applyAlignment="1">
      <alignment horizontal="center" wrapText="1"/>
    </xf>
    <xf numFmtId="0" fontId="2" fillId="16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64" fontId="2" fillId="14" borderId="9" xfId="1" applyNumberFormat="1" applyFont="1" applyFill="1" applyBorder="1" applyAlignment="1">
      <alignment horizontal="center" vertical="center"/>
    </xf>
    <xf numFmtId="164" fontId="2" fillId="5" borderId="1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9" xfId="0" applyBorder="1" applyAlignment="1">
      <alignment vertical="center"/>
    </xf>
    <xf numFmtId="0" fontId="0" fillId="0" borderId="20" xfId="0" applyBorder="1"/>
    <xf numFmtId="0" fontId="0" fillId="0" borderId="23" xfId="0" applyBorder="1"/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47" xfId="0" applyBorder="1"/>
    <xf numFmtId="0" fontId="0" fillId="0" borderId="4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9" xfId="0" applyBorder="1"/>
    <xf numFmtId="0" fontId="20" fillId="8" borderId="3" xfId="0" applyFont="1" applyFill="1" applyBorder="1" applyAlignment="1">
      <alignment horizontal="center" vertical="center" wrapText="1"/>
    </xf>
    <xf numFmtId="0" fontId="20" fillId="8" borderId="31" xfId="0" applyFont="1" applyFill="1" applyBorder="1" applyAlignment="1">
      <alignment horizontal="center" vertical="center" wrapText="1"/>
    </xf>
    <xf numFmtId="9" fontId="20" fillId="2" borderId="30" xfId="1" applyFont="1" applyFill="1" applyBorder="1" applyAlignment="1">
      <alignment horizontal="center"/>
    </xf>
    <xf numFmtId="0" fontId="20" fillId="9" borderId="3" xfId="0" applyFont="1" applyFill="1" applyBorder="1" applyAlignment="1">
      <alignment horizontal="center" vertical="center" wrapText="1"/>
    </xf>
    <xf numFmtId="0" fontId="20" fillId="9" borderId="31" xfId="0" applyFont="1" applyFill="1" applyBorder="1" applyAlignment="1">
      <alignment horizontal="center" vertical="center" wrapText="1"/>
    </xf>
    <xf numFmtId="9" fontId="20" fillId="9" borderId="21" xfId="1" applyFont="1" applyFill="1" applyBorder="1" applyAlignment="1">
      <alignment horizontal="center"/>
    </xf>
    <xf numFmtId="0" fontId="2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20" fillId="2" borderId="29" xfId="0" applyFont="1" applyFill="1" applyBorder="1" applyAlignment="1">
      <alignment horizontal="center" wrapText="1"/>
    </xf>
    <xf numFmtId="0" fontId="20" fillId="2" borderId="48" xfId="0" applyFont="1" applyFill="1" applyBorder="1" applyAlignment="1">
      <alignment horizontal="center"/>
    </xf>
    <xf numFmtId="0" fontId="20" fillId="2" borderId="20" xfId="0" applyFont="1" applyFill="1" applyBorder="1" applyAlignment="1">
      <alignment horizontal="center" wrapText="1"/>
    </xf>
    <xf numFmtId="0" fontId="20" fillId="2" borderId="49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 wrapText="1"/>
    </xf>
    <xf numFmtId="0" fontId="20" fillId="2" borderId="50" xfId="0" applyFont="1" applyFill="1" applyBorder="1" applyAlignment="1">
      <alignment horizontal="center"/>
    </xf>
    <xf numFmtId="9" fontId="20" fillId="2" borderId="45" xfId="1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 wrapText="1"/>
    </xf>
    <xf numFmtId="0" fontId="20" fillId="2" borderId="52" xfId="0" applyFont="1" applyFill="1" applyBorder="1" applyAlignment="1">
      <alignment horizontal="center" vertical="center"/>
    </xf>
    <xf numFmtId="9" fontId="20" fillId="2" borderId="16" xfId="1" applyFont="1" applyFill="1" applyBorder="1" applyAlignment="1">
      <alignment horizontal="center"/>
    </xf>
    <xf numFmtId="0" fontId="20" fillId="2" borderId="20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horizontal="center" vertical="center"/>
    </xf>
    <xf numFmtId="0" fontId="20" fillId="2" borderId="51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53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 wrapText="1"/>
    </xf>
    <xf numFmtId="9" fontId="20" fillId="2" borderId="1" xfId="1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/>
    </xf>
    <xf numFmtId="9" fontId="20" fillId="2" borderId="24" xfId="1" applyFont="1" applyFill="1" applyBorder="1" applyAlignment="1">
      <alignment horizontal="center"/>
    </xf>
    <xf numFmtId="9" fontId="13" fillId="5" borderId="33" xfId="1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 vertical="center"/>
    </xf>
    <xf numFmtId="9" fontId="13" fillId="15" borderId="6" xfId="1" applyFont="1" applyFill="1" applyBorder="1" applyAlignment="1">
      <alignment horizontal="center"/>
    </xf>
    <xf numFmtId="0" fontId="13" fillId="14" borderId="11" xfId="0" applyFont="1" applyFill="1" applyBorder="1" applyAlignment="1">
      <alignment horizontal="center" vertical="center" wrapText="1"/>
    </xf>
    <xf numFmtId="0" fontId="13" fillId="14" borderId="37" xfId="0" applyFont="1" applyFill="1" applyBorder="1" applyAlignment="1">
      <alignment horizontal="center" vertical="center"/>
    </xf>
    <xf numFmtId="0" fontId="13" fillId="14" borderId="33" xfId="0" applyFont="1" applyFill="1" applyBorder="1" applyAlignment="1">
      <alignment horizontal="center" vertical="center"/>
    </xf>
    <xf numFmtId="9" fontId="13" fillId="14" borderId="12" xfId="1" applyFont="1" applyFill="1" applyBorder="1" applyAlignment="1">
      <alignment horizontal="center"/>
    </xf>
    <xf numFmtId="0" fontId="12" fillId="10" borderId="47" xfId="0" applyFont="1" applyFill="1" applyBorder="1" applyAlignment="1">
      <alignment horizontal="center" vertical="center" wrapText="1"/>
    </xf>
    <xf numFmtId="0" fontId="12" fillId="10" borderId="51" xfId="0" applyFont="1" applyFill="1" applyBorder="1" applyAlignment="1">
      <alignment horizontal="center" vertical="center"/>
    </xf>
    <xf numFmtId="9" fontId="12" fillId="10" borderId="36" xfId="1" applyFont="1" applyFill="1" applyBorder="1" applyAlignment="1">
      <alignment horizontal="center"/>
    </xf>
    <xf numFmtId="0" fontId="12" fillId="10" borderId="12" xfId="0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/>
    </xf>
    <xf numFmtId="164" fontId="12" fillId="10" borderId="6" xfId="1" applyNumberFormat="1" applyFont="1" applyFill="1" applyBorder="1" applyAlignment="1">
      <alignment horizontal="center" vertical="center"/>
    </xf>
    <xf numFmtId="0" fontId="12" fillId="16" borderId="12" xfId="0" applyFont="1" applyFill="1" applyBorder="1" applyAlignment="1">
      <alignment horizontal="center" wrapText="1"/>
    </xf>
    <xf numFmtId="0" fontId="12" fillId="16" borderId="12" xfId="0" applyFont="1" applyFill="1" applyBorder="1" applyAlignment="1">
      <alignment horizontal="center"/>
    </xf>
    <xf numFmtId="164" fontId="12" fillId="5" borderId="6" xfId="1" applyNumberFormat="1" applyFont="1" applyFill="1" applyBorder="1" applyAlignment="1">
      <alignment horizontal="center" vertical="center"/>
    </xf>
    <xf numFmtId="0" fontId="20" fillId="8" borderId="49" xfId="0" applyFont="1" applyFill="1" applyBorder="1" applyAlignment="1">
      <alignment horizontal="center" vertical="center"/>
    </xf>
    <xf numFmtId="0" fontId="20" fillId="8" borderId="30" xfId="0" applyFont="1" applyFill="1" applyBorder="1" applyAlignment="1">
      <alignment horizontal="center" vertical="center"/>
    </xf>
    <xf numFmtId="0" fontId="20" fillId="8" borderId="48" xfId="0" applyFont="1" applyFill="1" applyBorder="1" applyAlignment="1">
      <alignment horizontal="center" vertical="center"/>
    </xf>
    <xf numFmtId="9" fontId="20" fillId="8" borderId="30" xfId="1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 vertical="center"/>
    </xf>
    <xf numFmtId="0" fontId="20" fillId="8" borderId="46" xfId="0" applyFont="1" applyFill="1" applyBorder="1" applyAlignment="1">
      <alignment horizontal="center" vertical="center" wrapText="1"/>
    </xf>
    <xf numFmtId="0" fontId="20" fillId="8" borderId="51" xfId="0" applyFont="1" applyFill="1" applyBorder="1" applyAlignment="1">
      <alignment horizontal="center" vertical="center"/>
    </xf>
    <xf numFmtId="0" fontId="12" fillId="10" borderId="46" xfId="0" applyFont="1" applyFill="1" applyBorder="1" applyAlignment="1">
      <alignment horizontal="center" vertical="center" wrapText="1"/>
    </xf>
    <xf numFmtId="0" fontId="20" fillId="9" borderId="49" xfId="0" applyFont="1" applyFill="1" applyBorder="1" applyAlignment="1">
      <alignment horizontal="center" vertical="center"/>
    </xf>
    <xf numFmtId="0" fontId="20" fillId="9" borderId="30" xfId="0" applyFont="1" applyFill="1" applyBorder="1" applyAlignment="1">
      <alignment horizontal="center" vertical="center"/>
    </xf>
    <xf numFmtId="0" fontId="20" fillId="9" borderId="48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9" borderId="46" xfId="0" applyFont="1" applyFill="1" applyBorder="1" applyAlignment="1">
      <alignment horizontal="center" vertical="center" wrapText="1"/>
    </xf>
    <xf numFmtId="0" fontId="20" fillId="9" borderId="51" xfId="0" applyFont="1" applyFill="1" applyBorder="1" applyAlignment="1">
      <alignment horizontal="center" vertical="center"/>
    </xf>
    <xf numFmtId="9" fontId="13" fillId="5" borderId="12" xfId="1" applyFont="1" applyFill="1" applyBorder="1" applyAlignment="1">
      <alignment horizontal="center"/>
    </xf>
    <xf numFmtId="9" fontId="13" fillId="15" borderId="12" xfId="1" applyFont="1" applyFill="1" applyBorder="1" applyAlignment="1">
      <alignment horizontal="center"/>
    </xf>
    <xf numFmtId="9" fontId="12" fillId="10" borderId="9" xfId="1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 vertical="center" wrapText="1"/>
    </xf>
    <xf numFmtId="164" fontId="12" fillId="10" borderId="12" xfId="1" applyNumberFormat="1" applyFont="1" applyFill="1" applyBorder="1" applyAlignment="1">
      <alignment horizontal="center" vertical="center"/>
    </xf>
    <xf numFmtId="0" fontId="22" fillId="12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3" borderId="54" xfId="0" applyFill="1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2" fillId="10" borderId="44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9" fontId="20" fillId="2" borderId="21" xfId="1" applyFont="1" applyFill="1" applyBorder="1" applyAlignment="1">
      <alignment horizontal="center"/>
    </xf>
    <xf numFmtId="9" fontId="20" fillId="2" borderId="25" xfId="1" applyFont="1" applyFill="1" applyBorder="1" applyAlignment="1">
      <alignment horizontal="center"/>
    </xf>
    <xf numFmtId="9" fontId="20" fillId="2" borderId="17" xfId="1" applyFont="1" applyFill="1" applyBorder="1" applyAlignment="1">
      <alignment horizontal="center"/>
    </xf>
    <xf numFmtId="9" fontId="20" fillId="2" borderId="32" xfId="1" applyFont="1" applyFill="1" applyBorder="1" applyAlignment="1">
      <alignment horizontal="center"/>
    </xf>
    <xf numFmtId="9" fontId="20" fillId="2" borderId="39" xfId="1" applyFont="1" applyFill="1" applyBorder="1" applyAlignment="1">
      <alignment horizontal="center"/>
    </xf>
    <xf numFmtId="9" fontId="13" fillId="5" borderId="34" xfId="1" applyFont="1" applyFill="1" applyBorder="1" applyAlignment="1">
      <alignment horizontal="center"/>
    </xf>
    <xf numFmtId="0" fontId="2" fillId="5" borderId="11" xfId="0" applyFont="1" applyFill="1" applyBorder="1"/>
    <xf numFmtId="0" fontId="2" fillId="5" borderId="37" xfId="0" applyFont="1" applyFill="1" applyBorder="1"/>
    <xf numFmtId="0" fontId="0" fillId="5" borderId="37" xfId="0" applyFill="1" applyBorder="1"/>
    <xf numFmtId="0" fontId="0" fillId="5" borderId="54" xfId="0" applyFill="1" applyBorder="1"/>
    <xf numFmtId="0" fontId="0" fillId="5" borderId="11" xfId="0" applyFill="1" applyBorder="1"/>
    <xf numFmtId="9" fontId="20" fillId="8" borderId="21" xfId="1" applyFont="1" applyFill="1" applyBorder="1" applyAlignment="1">
      <alignment horizontal="center"/>
    </xf>
    <xf numFmtId="0" fontId="8" fillId="7" borderId="10" xfId="0" applyFont="1" applyFill="1" applyBorder="1" applyAlignment="1" applyProtection="1">
      <alignment horizontal="center" vertical="center"/>
      <protection locked="0"/>
    </xf>
    <xf numFmtId="9" fontId="8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11" xfId="0" applyFont="1" applyFill="1" applyBorder="1" applyAlignment="1" applyProtection="1">
      <alignment horizontal="center" vertical="center"/>
      <protection locked="0"/>
    </xf>
    <xf numFmtId="9" fontId="8" fillId="7" borderId="12" xfId="0" applyNumberFormat="1" applyFont="1" applyFill="1" applyBorder="1" applyAlignment="1" applyProtection="1">
      <alignment horizontal="center" vertical="center"/>
      <protection locked="0"/>
    </xf>
    <xf numFmtId="9" fontId="8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9" fontId="14" fillId="2" borderId="16" xfId="1" applyFont="1" applyFill="1" applyBorder="1" applyAlignment="1" applyProtection="1">
      <alignment horizontal="center" vertical="center" wrapText="1"/>
      <protection locked="0"/>
    </xf>
    <xf numFmtId="0" fontId="20" fillId="8" borderId="3" xfId="0" applyFont="1" applyFill="1" applyBorder="1" applyAlignment="1" applyProtection="1">
      <alignment horizontal="center" vertical="center" wrapText="1"/>
      <protection locked="0"/>
    </xf>
    <xf numFmtId="9" fontId="20" fillId="8" borderId="30" xfId="1" applyFont="1" applyFill="1" applyBorder="1" applyAlignment="1" applyProtection="1">
      <alignment horizontal="center" vertical="center"/>
      <protection locked="0"/>
    </xf>
    <xf numFmtId="0" fontId="20" fillId="9" borderId="3" xfId="0" applyFont="1" applyFill="1" applyBorder="1" applyAlignment="1" applyProtection="1">
      <alignment horizontal="center" vertical="center" wrapText="1"/>
      <protection locked="0"/>
    </xf>
    <xf numFmtId="9" fontId="20" fillId="9" borderId="21" xfId="1" applyFont="1" applyFill="1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9" fontId="14" fillId="2" borderId="1" xfId="1" applyFont="1" applyFill="1" applyBorder="1" applyAlignment="1" applyProtection="1">
      <alignment horizontal="center" vertical="center" wrapText="1"/>
      <protection locked="0"/>
    </xf>
    <xf numFmtId="0" fontId="20" fillId="8" borderId="31" xfId="0" applyFont="1" applyFill="1" applyBorder="1" applyAlignment="1" applyProtection="1">
      <alignment horizontal="center" vertical="center" wrapText="1"/>
      <protection locked="0"/>
    </xf>
    <xf numFmtId="0" fontId="20" fillId="9" borderId="31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 wrapText="1"/>
      <protection locked="0"/>
    </xf>
    <xf numFmtId="9" fontId="14" fillId="2" borderId="24" xfId="1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Protection="1"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9" fontId="13" fillId="5" borderId="7" xfId="1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9" fontId="13" fillId="5" borderId="7" xfId="1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Protection="1"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0" fontId="12" fillId="6" borderId="43" xfId="0" applyFont="1" applyFill="1" applyBorder="1" applyAlignment="1" applyProtection="1">
      <alignment horizontal="center" vertical="center"/>
      <protection locked="0"/>
    </xf>
    <xf numFmtId="9" fontId="13" fillId="6" borderId="8" xfId="1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9" fontId="2" fillId="6" borderId="12" xfId="1" applyFont="1" applyFill="1" applyBorder="1" applyAlignment="1" applyProtection="1">
      <alignment horizontal="center" vertical="center"/>
      <protection locked="0"/>
    </xf>
    <xf numFmtId="0" fontId="12" fillId="6" borderId="11" xfId="0" applyFont="1" applyFill="1" applyBorder="1" applyAlignment="1" applyProtection="1">
      <alignment horizontal="center" vertical="center"/>
      <protection locked="0"/>
    </xf>
    <xf numFmtId="9" fontId="12" fillId="6" borderId="7" xfId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14" fillId="2" borderId="31" xfId="0" applyFont="1" applyFill="1" applyBorder="1" applyAlignment="1" applyProtection="1">
      <alignment horizontal="center" vertical="center" wrapText="1"/>
      <protection locked="0"/>
    </xf>
    <xf numFmtId="9" fontId="14" fillId="2" borderId="30" xfId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vertical="center"/>
      <protection locked="0"/>
    </xf>
    <xf numFmtId="9" fontId="21" fillId="2" borderId="30" xfId="1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Protection="1">
      <protection locked="0"/>
    </xf>
    <xf numFmtId="0" fontId="12" fillId="3" borderId="27" xfId="0" applyFont="1" applyFill="1" applyBorder="1" applyAlignment="1" applyProtection="1">
      <alignment horizontal="center" vertical="center"/>
      <protection locked="0"/>
    </xf>
    <xf numFmtId="9" fontId="13" fillId="5" borderId="33" xfId="1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Protection="1"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12" fillId="6" borderId="0" xfId="0" applyFont="1" applyFill="1" applyBorder="1" applyAlignment="1" applyProtection="1">
      <alignment horizontal="center" vertical="center"/>
      <protection locked="0"/>
    </xf>
    <xf numFmtId="9" fontId="13" fillId="6" borderId="45" xfId="1" applyFont="1" applyFill="1" applyBorder="1" applyAlignment="1" applyProtection="1">
      <alignment horizontal="center" vertical="center" wrapText="1"/>
      <protection locked="0"/>
    </xf>
    <xf numFmtId="9" fontId="12" fillId="6" borderId="7" xfId="1" applyFont="1" applyFill="1" applyBorder="1" applyAlignment="1" applyProtection="1">
      <alignment horizontal="center" vertical="center"/>
      <protection locked="0"/>
    </xf>
    <xf numFmtId="0" fontId="12" fillId="6" borderId="46" xfId="0" applyFont="1" applyFill="1" applyBorder="1" applyAlignment="1" applyProtection="1">
      <alignment horizontal="center" vertical="center"/>
      <protection locked="0"/>
    </xf>
    <xf numFmtId="9" fontId="12" fillId="6" borderId="5" xfId="1" applyFont="1" applyFill="1" applyBorder="1" applyAlignment="1" applyProtection="1">
      <alignment horizontal="center" vertical="center" wrapText="1"/>
      <protection locked="0"/>
    </xf>
    <xf numFmtId="9" fontId="14" fillId="8" borderId="21" xfId="1" applyFont="1" applyFill="1" applyBorder="1" applyAlignment="1" applyProtection="1">
      <alignment horizontal="center" vertical="center"/>
      <protection locked="0"/>
    </xf>
    <xf numFmtId="9" fontId="14" fillId="9" borderId="21" xfId="1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9" fontId="13" fillId="5" borderId="34" xfId="1" applyFont="1" applyFill="1" applyBorder="1" applyAlignment="1" applyProtection="1">
      <alignment horizontal="center" vertical="center"/>
      <protection locked="0"/>
    </xf>
    <xf numFmtId="9" fontId="13" fillId="5" borderId="34" xfId="1" applyFont="1" applyFill="1" applyBorder="1" applyAlignment="1" applyProtection="1">
      <alignment horizontal="center" vertical="center" wrapText="1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12" fillId="6" borderId="27" xfId="0" applyFont="1" applyFill="1" applyBorder="1" applyAlignment="1" applyProtection="1">
      <alignment horizontal="center" vertical="center"/>
      <protection locked="0"/>
    </xf>
    <xf numFmtId="9" fontId="13" fillId="6" borderId="34" xfId="1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/>
      <protection locked="0"/>
    </xf>
    <xf numFmtId="9" fontId="12" fillId="6" borderId="34" xfId="1" applyFont="1" applyFill="1" applyBorder="1" applyAlignment="1" applyProtection="1">
      <alignment horizontal="center" vertical="center"/>
      <protection locked="0"/>
    </xf>
    <xf numFmtId="9" fontId="12" fillId="6" borderId="34" xfId="1" applyFont="1" applyFill="1" applyBorder="1" applyAlignment="1" applyProtection="1">
      <alignment horizontal="center" vertical="center" wrapText="1"/>
      <protection locked="0"/>
    </xf>
    <xf numFmtId="9" fontId="14" fillId="2" borderId="30" xfId="1" applyFont="1" applyFill="1" applyBorder="1" applyAlignment="1" applyProtection="1">
      <alignment horizontal="center" vertical="center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20" fillId="2" borderId="31" xfId="0" applyFont="1" applyFill="1" applyBorder="1" applyAlignment="1" applyProtection="1">
      <alignment horizontal="center" vertical="center" wrapText="1"/>
      <protection locked="0"/>
    </xf>
    <xf numFmtId="9" fontId="20" fillId="2" borderId="30" xfId="1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20" fillId="2" borderId="26" xfId="0" applyFont="1" applyFill="1" applyBorder="1" applyAlignment="1" applyProtection="1">
      <alignment horizontal="center" vertical="center" wrapText="1"/>
      <protection locked="0"/>
    </xf>
    <xf numFmtId="9" fontId="20" fillId="2" borderId="45" xfId="1" applyFont="1" applyFill="1" applyBorder="1" applyAlignment="1" applyProtection="1">
      <alignment horizontal="center" vertical="center"/>
      <protection locked="0"/>
    </xf>
    <xf numFmtId="0" fontId="20" fillId="8" borderId="26" xfId="0" applyFont="1" applyFill="1" applyBorder="1" applyAlignment="1" applyProtection="1">
      <alignment horizontal="center" vertical="center" wrapText="1"/>
      <protection locked="0"/>
    </xf>
    <xf numFmtId="9" fontId="14" fillId="8" borderId="39" xfId="1" applyFont="1" applyFill="1" applyBorder="1" applyAlignment="1" applyProtection="1">
      <alignment horizontal="center" vertical="center"/>
      <protection locked="0"/>
    </xf>
    <xf numFmtId="0" fontId="20" fillId="9" borderId="26" xfId="0" applyFont="1" applyFill="1" applyBorder="1" applyAlignment="1" applyProtection="1">
      <alignment horizontal="center" vertical="center" wrapText="1"/>
      <protection locked="0"/>
    </xf>
    <xf numFmtId="9" fontId="14" fillId="9" borderId="39" xfId="1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Protection="1">
      <protection locked="0"/>
    </xf>
    <xf numFmtId="9" fontId="14" fillId="2" borderId="1" xfId="1" applyFont="1" applyFill="1" applyBorder="1" applyAlignment="1" applyProtection="1">
      <alignment horizontal="center" vertical="center"/>
      <protection locked="0"/>
    </xf>
    <xf numFmtId="9" fontId="14" fillId="2" borderId="24" xfId="1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9" fontId="20" fillId="8" borderId="45" xfId="1" applyFont="1" applyFill="1" applyBorder="1" applyAlignment="1" applyProtection="1">
      <alignment horizontal="center" vertical="center"/>
      <protection locked="0"/>
    </xf>
    <xf numFmtId="9" fontId="14" fillId="9" borderId="13" xfId="1" applyFont="1" applyFill="1" applyBorder="1" applyAlignment="1" applyProtection="1">
      <alignment horizontal="center" vertical="center" wrapText="1"/>
      <protection locked="0"/>
    </xf>
    <xf numFmtId="9" fontId="14" fillId="9" borderId="32" xfId="1" applyFont="1" applyFill="1" applyBorder="1" applyAlignment="1" applyProtection="1">
      <alignment horizontal="center" vertical="center" wrapText="1"/>
      <protection locked="0"/>
    </xf>
    <xf numFmtId="9" fontId="14" fillId="8" borderId="32" xfId="1" applyFont="1" applyFill="1" applyBorder="1" applyAlignment="1" applyProtection="1">
      <alignment horizontal="center" vertical="center" wrapText="1"/>
      <protection locked="0"/>
    </xf>
    <xf numFmtId="9" fontId="21" fillId="9" borderId="32" xfId="1" applyFont="1" applyFill="1" applyBorder="1" applyAlignment="1" applyProtection="1">
      <alignment horizontal="center" vertical="center" wrapText="1"/>
      <protection locked="0"/>
    </xf>
    <xf numFmtId="9" fontId="13" fillId="5" borderId="27" xfId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9" fontId="14" fillId="8" borderId="38" xfId="0" applyNumberFormat="1" applyFont="1" applyFill="1" applyBorder="1" applyAlignment="1" applyProtection="1">
      <alignment horizontal="center" vertical="center"/>
      <protection locked="0"/>
    </xf>
    <xf numFmtId="9" fontId="20" fillId="9" borderId="21" xfId="1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9" fontId="14" fillId="8" borderId="32" xfId="0" applyNumberFormat="1" applyFont="1" applyFill="1" applyBorder="1" applyAlignment="1" applyProtection="1">
      <alignment horizontal="center" vertical="center"/>
      <protection locked="0"/>
    </xf>
    <xf numFmtId="9" fontId="14" fillId="8" borderId="39" xfId="0" applyNumberFormat="1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 applyProtection="1">
      <alignment horizontal="center"/>
      <protection locked="0"/>
    </xf>
    <xf numFmtId="9" fontId="13" fillId="5" borderId="7" xfId="0" applyNumberFormat="1" applyFont="1" applyFill="1" applyBorder="1" applyAlignment="1" applyProtection="1">
      <alignment horizontal="center" vertical="center"/>
      <protection locked="0"/>
    </xf>
    <xf numFmtId="9" fontId="14" fillId="8" borderId="21" xfId="1" applyFont="1" applyFill="1" applyBorder="1" applyAlignment="1" applyProtection="1">
      <alignment horizontal="center" vertical="center" wrapText="1"/>
      <protection locked="0"/>
    </xf>
    <xf numFmtId="0" fontId="14" fillId="9" borderId="3" xfId="0" applyFont="1" applyFill="1" applyBorder="1" applyAlignment="1" applyProtection="1">
      <alignment horizontal="center" vertical="center"/>
      <protection locked="0"/>
    </xf>
    <xf numFmtId="9" fontId="12" fillId="5" borderId="7" xfId="1" applyFont="1" applyFill="1" applyBorder="1" applyAlignment="1" applyProtection="1">
      <alignment horizontal="center" vertical="center" wrapText="1"/>
      <protection locked="0"/>
    </xf>
    <xf numFmtId="9" fontId="12" fillId="5" borderId="34" xfId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9" fontId="20" fillId="2" borderId="30" xfId="1" applyFont="1" applyFill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9" fontId="14" fillId="2" borderId="40" xfId="1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9" fontId="13" fillId="5" borderId="6" xfId="1" applyFont="1" applyFill="1" applyBorder="1" applyAlignment="1" applyProtection="1">
      <alignment horizontal="center"/>
      <protection locked="0"/>
    </xf>
    <xf numFmtId="9" fontId="13" fillId="5" borderId="41" xfId="1" applyFont="1" applyFill="1" applyBorder="1" applyAlignment="1" applyProtection="1">
      <alignment horizontal="center" vertical="center" wrapText="1"/>
      <protection locked="0"/>
    </xf>
    <xf numFmtId="9" fontId="14" fillId="8" borderId="32" xfId="1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/>
      <protection locked="0"/>
    </xf>
    <xf numFmtId="9" fontId="12" fillId="5" borderId="34" xfId="1" applyFont="1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vertical="center"/>
      <protection locked="0"/>
    </xf>
    <xf numFmtId="0" fontId="14" fillId="6" borderId="27" xfId="0" applyFont="1" applyFill="1" applyBorder="1" applyAlignment="1" applyProtection="1">
      <alignment horizontal="center" vertical="center"/>
      <protection locked="0"/>
    </xf>
    <xf numFmtId="9" fontId="14" fillId="6" borderId="33" xfId="1" applyFont="1" applyFill="1" applyBorder="1" applyAlignment="1" applyProtection="1">
      <alignment horizontal="center" vertical="center" wrapText="1"/>
      <protection locked="0"/>
    </xf>
    <xf numFmtId="0" fontId="14" fillId="6" borderId="6" xfId="0" applyFont="1" applyFill="1" applyBorder="1" applyAlignment="1" applyProtection="1">
      <alignment horizontal="center" vertical="center"/>
      <protection locked="0"/>
    </xf>
    <xf numFmtId="9" fontId="14" fillId="6" borderId="34" xfId="0" applyNumberFormat="1" applyFont="1" applyFill="1" applyBorder="1" applyAlignment="1" applyProtection="1">
      <alignment horizontal="center" vertical="center"/>
      <protection locked="0"/>
    </xf>
    <xf numFmtId="9" fontId="14" fillId="6" borderId="34" xfId="1" applyFont="1" applyFill="1" applyBorder="1" applyAlignment="1" applyProtection="1">
      <alignment horizontal="center" vertical="center" wrapText="1"/>
      <protection locked="0"/>
    </xf>
    <xf numFmtId="0" fontId="2" fillId="11" borderId="42" xfId="0" applyFont="1" applyFill="1" applyBorder="1" applyProtection="1">
      <protection locked="0"/>
    </xf>
    <xf numFmtId="0" fontId="12" fillId="11" borderId="47" xfId="0" applyFont="1" applyFill="1" applyBorder="1" applyAlignment="1" applyProtection="1">
      <alignment horizontal="center" vertical="center" wrapText="1"/>
      <protection locked="0"/>
    </xf>
    <xf numFmtId="9" fontId="12" fillId="11" borderId="36" xfId="1" applyFont="1" applyFill="1" applyBorder="1" applyAlignment="1" applyProtection="1">
      <alignment horizontal="center"/>
      <protection locked="0"/>
    </xf>
    <xf numFmtId="0" fontId="12" fillId="11" borderId="46" xfId="0" applyFont="1" applyFill="1" applyBorder="1" applyAlignment="1" applyProtection="1">
      <alignment horizontal="center" vertical="center" wrapText="1"/>
      <protection locked="0"/>
    </xf>
    <xf numFmtId="9" fontId="12" fillId="11" borderId="34" xfId="1" applyFont="1" applyFill="1" applyBorder="1" applyAlignment="1" applyProtection="1">
      <alignment horizontal="center" vertical="center" wrapText="1"/>
      <protection locked="0"/>
    </xf>
    <xf numFmtId="0" fontId="2" fillId="11" borderId="12" xfId="0" applyFont="1" applyFill="1" applyBorder="1" applyProtection="1">
      <protection locked="0"/>
    </xf>
    <xf numFmtId="0" fontId="12" fillId="11" borderId="12" xfId="0" applyFont="1" applyFill="1" applyBorder="1" applyAlignment="1" applyProtection="1">
      <alignment horizontal="center" vertical="center" wrapText="1"/>
      <protection locked="0"/>
    </xf>
    <xf numFmtId="164" fontId="12" fillId="11" borderId="6" xfId="1" applyNumberFormat="1" applyFont="1" applyFill="1" applyBorder="1" applyAlignment="1" applyProtection="1">
      <alignment horizontal="center" vertical="center"/>
      <protection locked="0"/>
    </xf>
    <xf numFmtId="0" fontId="12" fillId="11" borderId="7" xfId="0" applyFont="1" applyFill="1" applyBorder="1" applyAlignment="1" applyProtection="1">
      <alignment horizontal="center" vertical="center" wrapText="1"/>
      <protection locked="0"/>
    </xf>
    <xf numFmtId="0" fontId="2" fillId="11" borderId="7" xfId="0" applyFont="1" applyFill="1" applyBorder="1" applyAlignment="1" applyProtection="1">
      <alignment horizontal="center" vertical="center" wrapText="1"/>
      <protection locked="0"/>
    </xf>
    <xf numFmtId="164" fontId="2" fillId="11" borderId="6" xfId="1" applyNumberFormat="1" applyFont="1" applyFill="1" applyBorder="1" applyAlignment="1" applyProtection="1">
      <alignment horizontal="center" vertical="center"/>
      <protection locked="0"/>
    </xf>
    <xf numFmtId="0" fontId="14" fillId="6" borderId="0" xfId="0" applyFont="1" applyFill="1" applyProtection="1">
      <protection locked="0"/>
    </xf>
    <xf numFmtId="0" fontId="14" fillId="6" borderId="0" xfId="0" applyFont="1" applyFill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164" fontId="13" fillId="5" borderId="6" xfId="1" applyNumberFormat="1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164" fontId="11" fillId="5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27" xfId="0" applyFont="1" applyFill="1" applyBorder="1" applyAlignment="1" applyProtection="1">
      <alignment horizontal="center" vertical="center"/>
      <protection locked="0"/>
    </xf>
    <xf numFmtId="9" fontId="11" fillId="5" borderId="34" xfId="1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>
      <alignment horizontal="center"/>
    </xf>
    <xf numFmtId="0" fontId="0" fillId="6" borderId="0" xfId="0" applyFill="1"/>
    <xf numFmtId="0" fontId="22" fillId="12" borderId="9" xfId="0" applyFont="1" applyFill="1" applyBorder="1" applyAlignment="1" applyProtection="1">
      <alignment horizontal="center" vertical="center"/>
      <protection locked="0"/>
    </xf>
    <xf numFmtId="0" fontId="8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11" xfId="0" applyFont="1" applyFill="1" applyBorder="1" applyAlignment="1" applyProtection="1">
      <alignment horizontal="center" vertical="center" wrapText="1"/>
      <protection locked="0"/>
    </xf>
    <xf numFmtId="0" fontId="7" fillId="7" borderId="11" xfId="0" applyFont="1" applyFill="1" applyBorder="1" applyAlignment="1" applyProtection="1">
      <alignment horizontal="center" vertical="center" wrapText="1"/>
      <protection locked="0"/>
    </xf>
    <xf numFmtId="0" fontId="8" fillId="7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10" borderId="4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8" fillId="7" borderId="13" xfId="0" applyFont="1" applyFill="1" applyBorder="1" applyAlignment="1" applyProtection="1">
      <alignment horizontal="center" vertical="center"/>
      <protection locked="0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9" xfId="0" applyFont="1" applyFill="1" applyBorder="1" applyAlignment="1" applyProtection="1">
      <alignment horizontal="center" vertical="center" wrapText="1"/>
      <protection locked="0"/>
    </xf>
    <xf numFmtId="0" fontId="7" fillId="7" borderId="13" xfId="0" applyFont="1" applyFill="1" applyBorder="1" applyAlignment="1" applyProtection="1">
      <alignment horizontal="center" vertical="center"/>
      <protection locked="0"/>
    </xf>
    <xf numFmtId="0" fontId="7" fillId="7" borderId="4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Border="1" applyAlignment="1" applyProtection="1">
      <alignment horizontal="center" vertical="center"/>
      <protection locked="0"/>
    </xf>
    <xf numFmtId="0" fontId="7" fillId="7" borderId="9" xfId="0" applyFont="1" applyFill="1" applyBorder="1" applyAlignment="1" applyProtection="1">
      <alignment horizontal="center" vertical="center"/>
      <protection locked="0"/>
    </xf>
    <xf numFmtId="0" fontId="6" fillId="7" borderId="27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 applyProtection="1">
      <alignment horizontal="center" vertical="center"/>
      <protection locked="0"/>
    </xf>
    <xf numFmtId="0" fontId="6" fillId="7" borderId="13" xfId="0" applyFont="1" applyFill="1" applyBorder="1" applyAlignment="1" applyProtection="1">
      <alignment horizontal="center"/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0" fontId="6" fillId="7" borderId="5" xfId="0" applyFont="1" applyFill="1" applyBorder="1" applyAlignment="1" applyProtection="1">
      <alignment horizontal="center"/>
      <protection locked="0"/>
    </xf>
    <xf numFmtId="0" fontId="6" fillId="7" borderId="9" xfId="0" applyFont="1" applyFill="1" applyBorder="1" applyAlignment="1" applyProtection="1">
      <alignment horizontal="center"/>
      <protection locked="0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23" fillId="17" borderId="4" xfId="0" applyFont="1" applyFill="1" applyBorder="1" applyAlignment="1">
      <alignment horizontal="center" vertical="center" wrapText="1"/>
    </xf>
    <xf numFmtId="0" fontId="23" fillId="17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12" borderId="13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9" fillId="13" borderId="11" xfId="0" applyFont="1" applyFill="1" applyBorder="1" applyAlignment="1">
      <alignment horizontal="center"/>
    </xf>
    <xf numFmtId="0" fontId="9" fillId="13" borderId="37" xfId="0" applyFont="1" applyFill="1" applyBorder="1" applyAlignment="1">
      <alignment horizontal="center"/>
    </xf>
    <xf numFmtId="0" fontId="9" fillId="13" borderId="34" xfId="0" applyFont="1" applyFill="1" applyBorder="1" applyAlignment="1">
      <alignment horizontal="center"/>
    </xf>
    <xf numFmtId="0" fontId="6" fillId="14" borderId="13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6" fillId="14" borderId="9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A8A8B-FC75-466E-A0B4-AF74D8078025}">
  <dimension ref="A1:K140"/>
  <sheetViews>
    <sheetView tabSelected="1" workbookViewId="0">
      <selection activeCell="D2" sqref="A2:XFD2"/>
    </sheetView>
  </sheetViews>
  <sheetFormatPr defaultRowHeight="15" x14ac:dyDescent="0.25"/>
  <cols>
    <col min="1" max="1" width="34.28515625" customWidth="1"/>
    <col min="2" max="2" width="16" customWidth="1"/>
    <col min="3" max="3" width="1" customWidth="1"/>
    <col min="4" max="4" width="14.42578125" customWidth="1"/>
    <col min="5" max="5" width="18.28515625" customWidth="1"/>
    <col min="6" max="6" width="1" customWidth="1"/>
    <col min="7" max="7" width="14.28515625" customWidth="1"/>
    <col min="8" max="8" width="18.85546875" customWidth="1"/>
    <col min="9" max="9" width="1" customWidth="1"/>
    <col min="10" max="10" width="14.7109375" customWidth="1"/>
    <col min="11" max="11" width="19.140625" customWidth="1"/>
  </cols>
  <sheetData>
    <row r="1" spans="1:11" ht="36.75" customHeight="1" thickBot="1" x14ac:dyDescent="0.3">
      <c r="A1" s="320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2"/>
    </row>
    <row r="2" spans="1:11" ht="18" thickBot="1" x14ac:dyDescent="0.3">
      <c r="A2" s="323" t="s">
        <v>1</v>
      </c>
      <c r="B2" s="325" t="s">
        <v>113</v>
      </c>
      <c r="C2" s="327"/>
      <c r="D2" s="331" t="s">
        <v>3</v>
      </c>
      <c r="E2" s="332"/>
      <c r="F2" s="333"/>
      <c r="G2" s="337" t="s">
        <v>4</v>
      </c>
      <c r="H2" s="332"/>
      <c r="I2" s="333"/>
      <c r="J2" s="337" t="s">
        <v>5</v>
      </c>
      <c r="K2" s="332"/>
    </row>
    <row r="3" spans="1:11" ht="18" thickBot="1" x14ac:dyDescent="0.3">
      <c r="A3" s="324"/>
      <c r="B3" s="326"/>
      <c r="C3" s="328"/>
      <c r="D3" s="168" t="s">
        <v>6</v>
      </c>
      <c r="E3" s="169" t="s">
        <v>7</v>
      </c>
      <c r="F3" s="334"/>
      <c r="G3" s="170" t="s">
        <v>6</v>
      </c>
      <c r="H3" s="171" t="s">
        <v>7</v>
      </c>
      <c r="I3" s="334"/>
      <c r="J3" s="168" t="s">
        <v>6</v>
      </c>
      <c r="K3" s="172" t="s">
        <v>7</v>
      </c>
    </row>
    <row r="4" spans="1:11" ht="15.75" x14ac:dyDescent="0.25">
      <c r="A4" s="173" t="s">
        <v>8</v>
      </c>
      <c r="B4" s="174" t="s">
        <v>9</v>
      </c>
      <c r="C4" s="328"/>
      <c r="D4" s="175">
        <v>35</v>
      </c>
      <c r="E4" s="176">
        <v>0.49</v>
      </c>
      <c r="F4" s="334"/>
      <c r="G4" s="177">
        <v>47</v>
      </c>
      <c r="H4" s="178">
        <v>0.56999999999999995</v>
      </c>
      <c r="I4" s="334"/>
      <c r="J4" s="179">
        <v>24</v>
      </c>
      <c r="K4" s="180">
        <v>0.33</v>
      </c>
    </row>
    <row r="5" spans="1:11" ht="15.75" x14ac:dyDescent="0.25">
      <c r="A5" s="181" t="s">
        <v>8</v>
      </c>
      <c r="B5" s="182" t="s">
        <v>10</v>
      </c>
      <c r="C5" s="328"/>
      <c r="D5" s="183">
        <v>15</v>
      </c>
      <c r="E5" s="184">
        <v>0.6</v>
      </c>
      <c r="F5" s="334"/>
      <c r="G5" s="185">
        <v>21</v>
      </c>
      <c r="H5" s="178">
        <v>0.52</v>
      </c>
      <c r="I5" s="334"/>
      <c r="J5" s="186">
        <v>31</v>
      </c>
      <c r="K5" s="180">
        <v>0.45</v>
      </c>
    </row>
    <row r="6" spans="1:11" ht="15.75" x14ac:dyDescent="0.25">
      <c r="A6" s="187" t="s">
        <v>8</v>
      </c>
      <c r="B6" s="182" t="s">
        <v>11</v>
      </c>
      <c r="C6" s="328"/>
      <c r="D6" s="183">
        <v>34</v>
      </c>
      <c r="E6" s="184">
        <v>0.68</v>
      </c>
      <c r="F6" s="334"/>
      <c r="G6" s="185">
        <v>23</v>
      </c>
      <c r="H6" s="178">
        <v>0.78</v>
      </c>
      <c r="I6" s="334"/>
      <c r="J6" s="186">
        <v>23</v>
      </c>
      <c r="K6" s="180">
        <v>0.74</v>
      </c>
    </row>
    <row r="7" spans="1:11" ht="16.5" thickBot="1" x14ac:dyDescent="0.3">
      <c r="A7" s="188" t="s">
        <v>8</v>
      </c>
      <c r="B7" s="182" t="s">
        <v>12</v>
      </c>
      <c r="C7" s="328"/>
      <c r="D7" s="183">
        <v>29</v>
      </c>
      <c r="E7" s="184">
        <v>0.79</v>
      </c>
      <c r="F7" s="334"/>
      <c r="G7" s="177">
        <v>24</v>
      </c>
      <c r="H7" s="178">
        <v>0.88</v>
      </c>
      <c r="I7" s="334"/>
      <c r="J7" s="179">
        <v>17</v>
      </c>
      <c r="K7" s="180">
        <v>0.59</v>
      </c>
    </row>
    <row r="8" spans="1:11" ht="16.5" thickBot="1" x14ac:dyDescent="0.3">
      <c r="A8" s="189" t="s">
        <v>8</v>
      </c>
      <c r="B8" s="190" t="s">
        <v>13</v>
      </c>
      <c r="C8" s="328"/>
      <c r="D8" s="191">
        <v>27</v>
      </c>
      <c r="E8" s="192">
        <v>1</v>
      </c>
      <c r="F8" s="334"/>
      <c r="G8" s="177">
        <v>27</v>
      </c>
      <c r="H8" s="178">
        <v>0.75</v>
      </c>
      <c r="I8" s="334"/>
      <c r="J8" s="179">
        <v>30</v>
      </c>
      <c r="K8" s="180">
        <v>0.33</v>
      </c>
    </row>
    <row r="9" spans="1:11" ht="16.5" thickBot="1" x14ac:dyDescent="0.3">
      <c r="A9" s="193" t="s">
        <v>14</v>
      </c>
      <c r="B9" s="194"/>
      <c r="C9" s="329"/>
      <c r="D9" s="195">
        <v>140</v>
      </c>
      <c r="E9" s="196">
        <v>0.71</v>
      </c>
      <c r="F9" s="335"/>
      <c r="G9" s="197">
        <v>144</v>
      </c>
      <c r="H9" s="198">
        <v>0.76</v>
      </c>
      <c r="I9" s="334"/>
      <c r="J9" s="199">
        <f>SUM(J4:J8)</f>
        <v>125</v>
      </c>
      <c r="K9" s="196">
        <v>0.5</v>
      </c>
    </row>
    <row r="10" spans="1:11" ht="9" customHeight="1" thickBot="1" x14ac:dyDescent="0.3">
      <c r="A10" s="200"/>
      <c r="B10" s="201"/>
      <c r="C10" s="328"/>
      <c r="D10" s="202"/>
      <c r="E10" s="203"/>
      <c r="F10" s="334"/>
      <c r="G10" s="204"/>
      <c r="H10" s="205"/>
      <c r="I10" s="334"/>
      <c r="J10" s="206"/>
      <c r="K10" s="207"/>
    </row>
    <row r="11" spans="1:11" ht="15.75" x14ac:dyDescent="0.25">
      <c r="A11" s="208" t="s">
        <v>15</v>
      </c>
      <c r="B11" s="209" t="s">
        <v>9</v>
      </c>
      <c r="C11" s="328"/>
      <c r="D11" s="210">
        <v>29</v>
      </c>
      <c r="E11" s="211">
        <v>0.55000000000000004</v>
      </c>
      <c r="F11" s="334"/>
      <c r="G11" s="185">
        <v>22</v>
      </c>
      <c r="H11" s="178" t="s">
        <v>56</v>
      </c>
      <c r="I11" s="334"/>
      <c r="J11" s="179">
        <v>17</v>
      </c>
      <c r="K11" s="180">
        <v>0.41</v>
      </c>
    </row>
    <row r="12" spans="1:11" ht="15.75" x14ac:dyDescent="0.25">
      <c r="A12" s="181" t="s">
        <v>15</v>
      </c>
      <c r="B12" s="182" t="s">
        <v>10</v>
      </c>
      <c r="C12" s="328"/>
      <c r="D12" s="183">
        <v>9</v>
      </c>
      <c r="E12" s="211">
        <v>0.78</v>
      </c>
      <c r="F12" s="334"/>
      <c r="G12" s="185">
        <v>23</v>
      </c>
      <c r="H12" s="178">
        <v>0.43</v>
      </c>
      <c r="I12" s="334"/>
      <c r="J12" s="186">
        <v>10</v>
      </c>
      <c r="K12" s="180">
        <v>0.5</v>
      </c>
    </row>
    <row r="13" spans="1:11" ht="15.75" x14ac:dyDescent="0.25">
      <c r="A13" s="187" t="s">
        <v>15</v>
      </c>
      <c r="B13" s="182" t="s">
        <v>11</v>
      </c>
      <c r="C13" s="328"/>
      <c r="D13" s="183">
        <v>17</v>
      </c>
      <c r="E13" s="211">
        <v>0.82</v>
      </c>
      <c r="F13" s="334"/>
      <c r="G13" s="185">
        <v>10</v>
      </c>
      <c r="H13" s="178">
        <v>0.9</v>
      </c>
      <c r="I13" s="334"/>
      <c r="J13" s="186">
        <v>15</v>
      </c>
      <c r="K13" s="180">
        <v>0.73</v>
      </c>
    </row>
    <row r="14" spans="1:11" ht="15.75" x14ac:dyDescent="0.25">
      <c r="A14" s="187" t="s">
        <v>15</v>
      </c>
      <c r="B14" s="182" t="s">
        <v>12</v>
      </c>
      <c r="C14" s="328"/>
      <c r="D14" s="183">
        <v>20</v>
      </c>
      <c r="E14" s="211">
        <v>0.7</v>
      </c>
      <c r="F14" s="334"/>
      <c r="G14" s="177">
        <v>17</v>
      </c>
      <c r="H14" s="178">
        <v>0.88</v>
      </c>
      <c r="I14" s="334"/>
      <c r="J14" s="179">
        <v>14</v>
      </c>
      <c r="K14" s="180">
        <v>0.83</v>
      </c>
    </row>
    <row r="15" spans="1:11" ht="26.25" thickBot="1" x14ac:dyDescent="0.3">
      <c r="A15" s="212" t="s">
        <v>15</v>
      </c>
      <c r="B15" s="182" t="s">
        <v>13</v>
      </c>
      <c r="C15" s="328"/>
      <c r="D15" s="183">
        <v>11</v>
      </c>
      <c r="E15" s="213" t="s">
        <v>54</v>
      </c>
      <c r="F15" s="334"/>
      <c r="G15" s="177">
        <v>13</v>
      </c>
      <c r="H15" s="178">
        <v>0.67</v>
      </c>
      <c r="I15" s="334"/>
      <c r="J15" s="179">
        <v>16</v>
      </c>
      <c r="K15" s="180">
        <v>0.5</v>
      </c>
    </row>
    <row r="16" spans="1:11" ht="16.5" thickBot="1" x14ac:dyDescent="0.3">
      <c r="A16" s="214" t="s">
        <v>16</v>
      </c>
      <c r="B16" s="194"/>
      <c r="C16" s="328"/>
      <c r="D16" s="215">
        <v>86</v>
      </c>
      <c r="E16" s="216">
        <v>0.56999999999999995</v>
      </c>
      <c r="F16" s="334"/>
      <c r="G16" s="195">
        <v>85</v>
      </c>
      <c r="H16" s="198">
        <v>0.66</v>
      </c>
      <c r="I16" s="334"/>
      <c r="J16" s="199">
        <f>SUM(J11:J15)</f>
        <v>72</v>
      </c>
      <c r="K16" s="196">
        <v>0.61</v>
      </c>
    </row>
    <row r="17" spans="1:11" ht="9" customHeight="1" thickBot="1" x14ac:dyDescent="0.3">
      <c r="A17" s="217"/>
      <c r="B17" s="218"/>
      <c r="C17" s="328"/>
      <c r="D17" s="219"/>
      <c r="E17" s="220"/>
      <c r="F17" s="334"/>
      <c r="G17" s="206"/>
      <c r="H17" s="221"/>
      <c r="I17" s="334"/>
      <c r="J17" s="222"/>
      <c r="K17" s="223"/>
    </row>
    <row r="18" spans="1:11" ht="15.75" x14ac:dyDescent="0.25">
      <c r="A18" s="208" t="s">
        <v>17</v>
      </c>
      <c r="B18" s="174" t="s">
        <v>9</v>
      </c>
      <c r="C18" s="328"/>
      <c r="D18" s="210">
        <v>2</v>
      </c>
      <c r="E18" s="211">
        <v>1</v>
      </c>
      <c r="F18" s="334"/>
      <c r="G18" s="185">
        <v>3</v>
      </c>
      <c r="H18" s="224">
        <v>0.33</v>
      </c>
      <c r="I18" s="334"/>
      <c r="J18" s="179">
        <v>0</v>
      </c>
      <c r="K18" s="225" t="s">
        <v>18</v>
      </c>
    </row>
    <row r="19" spans="1:11" ht="15.75" x14ac:dyDescent="0.25">
      <c r="A19" s="208" t="s">
        <v>17</v>
      </c>
      <c r="B19" s="182" t="s">
        <v>10</v>
      </c>
      <c r="C19" s="328"/>
      <c r="D19" s="210">
        <v>3</v>
      </c>
      <c r="E19" s="211">
        <v>0.67</v>
      </c>
      <c r="F19" s="334"/>
      <c r="G19" s="185">
        <v>6</v>
      </c>
      <c r="H19" s="224">
        <v>0.67</v>
      </c>
      <c r="I19" s="334"/>
      <c r="J19" s="179">
        <v>1</v>
      </c>
      <c r="K19" s="225">
        <v>1</v>
      </c>
    </row>
    <row r="20" spans="1:11" ht="15.75" x14ac:dyDescent="0.25">
      <c r="A20" s="187" t="s">
        <v>17</v>
      </c>
      <c r="B20" s="182" t="s">
        <v>11</v>
      </c>
      <c r="C20" s="328"/>
      <c r="D20" s="183">
        <v>1</v>
      </c>
      <c r="E20" s="211">
        <v>1</v>
      </c>
      <c r="F20" s="334"/>
      <c r="G20" s="185">
        <v>3</v>
      </c>
      <c r="H20" s="224">
        <v>1</v>
      </c>
      <c r="I20" s="334"/>
      <c r="J20" s="186">
        <v>2</v>
      </c>
      <c r="K20" s="225">
        <v>0.5</v>
      </c>
    </row>
    <row r="21" spans="1:11" ht="15.75" x14ac:dyDescent="0.25">
      <c r="A21" s="187" t="s">
        <v>17</v>
      </c>
      <c r="B21" s="182" t="s">
        <v>12</v>
      </c>
      <c r="C21" s="328"/>
      <c r="D21" s="183">
        <v>1</v>
      </c>
      <c r="E21" s="211">
        <v>1</v>
      </c>
      <c r="F21" s="334"/>
      <c r="G21" s="177">
        <v>3</v>
      </c>
      <c r="H21" s="224">
        <v>1</v>
      </c>
      <c r="I21" s="334"/>
      <c r="J21" s="179">
        <v>4</v>
      </c>
      <c r="K21" s="225">
        <v>0.75</v>
      </c>
    </row>
    <row r="22" spans="1:11" ht="26.25" thickBot="1" x14ac:dyDescent="0.3">
      <c r="A22" s="181" t="s">
        <v>17</v>
      </c>
      <c r="B22" s="182" t="s">
        <v>13</v>
      </c>
      <c r="C22" s="328"/>
      <c r="D22" s="183">
        <v>2</v>
      </c>
      <c r="E22" s="213" t="s">
        <v>55</v>
      </c>
      <c r="F22" s="334"/>
      <c r="G22" s="177">
        <v>0</v>
      </c>
      <c r="H22" s="224" t="s">
        <v>18</v>
      </c>
      <c r="I22" s="334"/>
      <c r="J22" s="179">
        <v>2</v>
      </c>
      <c r="K22" s="225">
        <v>0</v>
      </c>
    </row>
    <row r="23" spans="1:11" ht="16.5" thickBot="1" x14ac:dyDescent="0.3">
      <c r="A23" s="214" t="s">
        <v>19</v>
      </c>
      <c r="B23" s="194"/>
      <c r="C23" s="328"/>
      <c r="D23" s="215">
        <v>9</v>
      </c>
      <c r="E23" s="216">
        <v>0.67</v>
      </c>
      <c r="F23" s="334"/>
      <c r="G23" s="226">
        <f>SUM(G18:G22)</f>
        <v>15</v>
      </c>
      <c r="H23" s="227">
        <v>0.73</v>
      </c>
      <c r="I23" s="334"/>
      <c r="J23" s="215">
        <f>SUM(J18:J22)</f>
        <v>9</v>
      </c>
      <c r="K23" s="228">
        <v>0.56000000000000005</v>
      </c>
    </row>
    <row r="24" spans="1:11" ht="9" customHeight="1" thickBot="1" x14ac:dyDescent="0.3">
      <c r="A24" s="200"/>
      <c r="B24" s="229"/>
      <c r="C24" s="328"/>
      <c r="D24" s="230"/>
      <c r="E24" s="231"/>
      <c r="F24" s="334"/>
      <c r="G24" s="232"/>
      <c r="H24" s="233"/>
      <c r="I24" s="334"/>
      <c r="J24" s="232"/>
      <c r="K24" s="234"/>
    </row>
    <row r="25" spans="1:11" ht="15.75" x14ac:dyDescent="0.25">
      <c r="A25" s="208" t="s">
        <v>20</v>
      </c>
      <c r="B25" s="209" t="s">
        <v>9</v>
      </c>
      <c r="C25" s="328"/>
      <c r="D25" s="210">
        <v>0</v>
      </c>
      <c r="E25" s="235"/>
      <c r="F25" s="334"/>
      <c r="G25" s="185">
        <v>2</v>
      </c>
      <c r="H25" s="224">
        <v>0.5</v>
      </c>
      <c r="I25" s="334"/>
      <c r="J25" s="179">
        <v>1</v>
      </c>
      <c r="K25" s="225">
        <v>0</v>
      </c>
    </row>
    <row r="26" spans="1:11" ht="15.75" x14ac:dyDescent="0.25">
      <c r="A26" s="208" t="s">
        <v>20</v>
      </c>
      <c r="B26" s="182" t="s">
        <v>10</v>
      </c>
      <c r="C26" s="328"/>
      <c r="D26" s="210">
        <v>1</v>
      </c>
      <c r="E26" s="235">
        <v>0</v>
      </c>
      <c r="F26" s="334"/>
      <c r="G26" s="185">
        <v>0</v>
      </c>
      <c r="H26" s="224">
        <v>0</v>
      </c>
      <c r="I26" s="334"/>
      <c r="J26" s="186">
        <v>0</v>
      </c>
      <c r="K26" s="225" t="s">
        <v>18</v>
      </c>
    </row>
    <row r="27" spans="1:11" ht="15.75" x14ac:dyDescent="0.25">
      <c r="A27" s="181" t="s">
        <v>20</v>
      </c>
      <c r="B27" s="182" t="s">
        <v>11</v>
      </c>
      <c r="C27" s="328"/>
      <c r="D27" s="183">
        <v>4</v>
      </c>
      <c r="E27" s="235">
        <v>0.75</v>
      </c>
      <c r="F27" s="334"/>
      <c r="G27" s="185">
        <v>0</v>
      </c>
      <c r="H27" s="224">
        <v>0</v>
      </c>
      <c r="I27" s="334"/>
      <c r="J27" s="186">
        <v>1</v>
      </c>
      <c r="K27" s="225">
        <v>1</v>
      </c>
    </row>
    <row r="28" spans="1:11" ht="15.75" x14ac:dyDescent="0.25">
      <c r="A28" s="181" t="s">
        <v>20</v>
      </c>
      <c r="B28" s="182" t="s">
        <v>12</v>
      </c>
      <c r="C28" s="328"/>
      <c r="D28" s="183">
        <v>4</v>
      </c>
      <c r="E28" s="235">
        <v>1</v>
      </c>
      <c r="F28" s="334"/>
      <c r="G28" s="177">
        <v>4</v>
      </c>
      <c r="H28" s="224">
        <v>0.75</v>
      </c>
      <c r="I28" s="334"/>
      <c r="J28" s="179">
        <v>1</v>
      </c>
      <c r="K28" s="225">
        <v>1</v>
      </c>
    </row>
    <row r="29" spans="1:11" ht="16.5" thickBot="1" x14ac:dyDescent="0.3">
      <c r="A29" s="181" t="s">
        <v>20</v>
      </c>
      <c r="B29" s="182" t="s">
        <v>13</v>
      </c>
      <c r="C29" s="328"/>
      <c r="D29" s="183">
        <v>2</v>
      </c>
      <c r="E29" s="235">
        <v>1</v>
      </c>
      <c r="F29" s="334"/>
      <c r="G29" s="177">
        <v>6</v>
      </c>
      <c r="H29" s="224">
        <v>1</v>
      </c>
      <c r="I29" s="334"/>
      <c r="J29" s="179">
        <v>7</v>
      </c>
      <c r="K29" s="225">
        <v>0.5</v>
      </c>
    </row>
    <row r="30" spans="1:11" ht="16.5" thickBot="1" x14ac:dyDescent="0.3">
      <c r="A30" s="214" t="s">
        <v>21</v>
      </c>
      <c r="B30" s="194"/>
      <c r="C30" s="328"/>
      <c r="D30" s="215">
        <v>11</v>
      </c>
      <c r="E30" s="216">
        <v>0.69</v>
      </c>
      <c r="F30" s="334"/>
      <c r="G30" s="226">
        <f>SUM(G25:G29)</f>
        <v>12</v>
      </c>
      <c r="H30" s="227">
        <v>0.8</v>
      </c>
      <c r="I30" s="334"/>
      <c r="J30" s="215">
        <v>10</v>
      </c>
      <c r="K30" s="228">
        <v>0.6</v>
      </c>
    </row>
    <row r="31" spans="1:11" ht="9" customHeight="1" thickBot="1" x14ac:dyDescent="0.3">
      <c r="A31" s="200"/>
      <c r="B31" s="200"/>
      <c r="C31" s="328"/>
      <c r="D31" s="230"/>
      <c r="E31" s="230"/>
      <c r="F31" s="334"/>
      <c r="G31" s="232"/>
      <c r="H31" s="232"/>
      <c r="I31" s="334"/>
      <c r="J31" s="232"/>
      <c r="K31" s="236"/>
    </row>
    <row r="32" spans="1:11" ht="15.75" x14ac:dyDescent="0.25">
      <c r="A32" s="208" t="s">
        <v>22</v>
      </c>
      <c r="B32" s="209" t="s">
        <v>9</v>
      </c>
      <c r="C32" s="328"/>
      <c r="D32" s="237">
        <v>11</v>
      </c>
      <c r="E32" s="238">
        <v>0.55000000000000004</v>
      </c>
      <c r="F32" s="334"/>
      <c r="G32" s="177">
        <v>8</v>
      </c>
      <c r="H32" s="224">
        <v>0.75</v>
      </c>
      <c r="I32" s="334"/>
      <c r="J32" s="179">
        <v>7</v>
      </c>
      <c r="K32" s="225">
        <v>0.43</v>
      </c>
    </row>
    <row r="33" spans="1:11" ht="15.75" x14ac:dyDescent="0.25">
      <c r="A33" s="208" t="s">
        <v>22</v>
      </c>
      <c r="B33" s="182" t="s">
        <v>10</v>
      </c>
      <c r="C33" s="328"/>
      <c r="D33" s="237">
        <v>7</v>
      </c>
      <c r="E33" s="238">
        <v>0.86</v>
      </c>
      <c r="F33" s="334"/>
      <c r="G33" s="185">
        <v>5</v>
      </c>
      <c r="H33" s="224">
        <v>0.8</v>
      </c>
      <c r="I33" s="334"/>
      <c r="J33" s="186">
        <v>5</v>
      </c>
      <c r="K33" s="225">
        <v>0.4</v>
      </c>
    </row>
    <row r="34" spans="1:11" ht="15.75" x14ac:dyDescent="0.25">
      <c r="A34" s="181" t="s">
        <v>22</v>
      </c>
      <c r="B34" s="182" t="s">
        <v>11</v>
      </c>
      <c r="C34" s="328"/>
      <c r="D34" s="239">
        <v>11</v>
      </c>
      <c r="E34" s="238">
        <v>0.82</v>
      </c>
      <c r="F34" s="334"/>
      <c r="G34" s="185">
        <v>15</v>
      </c>
      <c r="H34" s="224">
        <v>0.73</v>
      </c>
      <c r="I34" s="334"/>
      <c r="J34" s="186">
        <v>4</v>
      </c>
      <c r="K34" s="225">
        <v>0.75</v>
      </c>
    </row>
    <row r="35" spans="1:11" ht="15.75" x14ac:dyDescent="0.25">
      <c r="A35" s="181" t="s">
        <v>22</v>
      </c>
      <c r="B35" s="182" t="s">
        <v>12</v>
      </c>
      <c r="C35" s="328"/>
      <c r="D35" s="239">
        <v>10</v>
      </c>
      <c r="E35" s="238">
        <v>0.56000000000000005</v>
      </c>
      <c r="F35" s="334"/>
      <c r="G35" s="177">
        <v>8</v>
      </c>
      <c r="H35" s="224">
        <v>1</v>
      </c>
      <c r="I35" s="334"/>
      <c r="J35" s="179">
        <v>10</v>
      </c>
      <c r="K35" s="225">
        <v>0.7</v>
      </c>
    </row>
    <row r="36" spans="1:11" ht="16.5" thickBot="1" x14ac:dyDescent="0.3">
      <c r="A36" s="181" t="s">
        <v>22</v>
      </c>
      <c r="B36" s="182" t="s">
        <v>13</v>
      </c>
      <c r="C36" s="328"/>
      <c r="D36" s="240">
        <v>11</v>
      </c>
      <c r="E36" s="241">
        <v>0.2</v>
      </c>
      <c r="F36" s="334"/>
      <c r="G36" s="242">
        <v>8</v>
      </c>
      <c r="H36" s="243">
        <v>0.33</v>
      </c>
      <c r="I36" s="334"/>
      <c r="J36" s="244">
        <v>7</v>
      </c>
      <c r="K36" s="245">
        <v>0</v>
      </c>
    </row>
    <row r="37" spans="1:11" ht="16.5" thickBot="1" x14ac:dyDescent="0.3">
      <c r="A37" s="214" t="s">
        <v>23</v>
      </c>
      <c r="B37" s="194"/>
      <c r="C37" s="328"/>
      <c r="D37" s="215">
        <v>50</v>
      </c>
      <c r="E37" s="228">
        <v>0.6</v>
      </c>
      <c r="F37" s="334"/>
      <c r="G37" s="226">
        <f>SUM(G32:G36)</f>
        <v>44</v>
      </c>
      <c r="H37" s="227">
        <v>0.75</v>
      </c>
      <c r="I37" s="334"/>
      <c r="J37" s="226">
        <f>SUM(J32:J36)</f>
        <v>33</v>
      </c>
      <c r="K37" s="228">
        <v>0.52</v>
      </c>
    </row>
    <row r="38" spans="1:11" ht="9" customHeight="1" thickBot="1" x14ac:dyDescent="0.3">
      <c r="A38" s="200"/>
      <c r="B38" s="200"/>
      <c r="C38" s="328"/>
      <c r="D38" s="246"/>
      <c r="E38" s="246"/>
      <c r="F38" s="334"/>
      <c r="G38" s="246"/>
      <c r="H38" s="246"/>
      <c r="I38" s="334"/>
      <c r="J38" s="246"/>
      <c r="K38" s="246"/>
    </row>
    <row r="39" spans="1:11" ht="15.75" x14ac:dyDescent="0.25">
      <c r="A39" s="181" t="s">
        <v>24</v>
      </c>
      <c r="B39" s="209" t="s">
        <v>9</v>
      </c>
      <c r="C39" s="328"/>
      <c r="D39" s="239">
        <v>12</v>
      </c>
      <c r="E39" s="238">
        <v>0.67</v>
      </c>
      <c r="F39" s="334"/>
      <c r="G39" s="177">
        <v>6</v>
      </c>
      <c r="H39" s="224">
        <v>0.67</v>
      </c>
      <c r="I39" s="334"/>
      <c r="J39" s="179">
        <v>14</v>
      </c>
      <c r="K39" s="225">
        <v>0.71</v>
      </c>
    </row>
    <row r="40" spans="1:11" ht="15.75" x14ac:dyDescent="0.25">
      <c r="A40" s="181" t="s">
        <v>24</v>
      </c>
      <c r="B40" s="182" t="s">
        <v>10</v>
      </c>
      <c r="C40" s="328"/>
      <c r="D40" s="239">
        <v>7</v>
      </c>
      <c r="E40" s="238">
        <v>0.56999999999999995</v>
      </c>
      <c r="F40" s="334"/>
      <c r="G40" s="185">
        <v>9</v>
      </c>
      <c r="H40" s="224">
        <v>0.56000000000000005</v>
      </c>
      <c r="I40" s="334"/>
      <c r="J40" s="186">
        <v>4</v>
      </c>
      <c r="K40" s="225">
        <v>1</v>
      </c>
    </row>
    <row r="41" spans="1:11" ht="15.75" x14ac:dyDescent="0.25">
      <c r="A41" s="181" t="s">
        <v>24</v>
      </c>
      <c r="B41" s="209" t="s">
        <v>11</v>
      </c>
      <c r="C41" s="328"/>
      <c r="D41" s="239">
        <v>14</v>
      </c>
      <c r="E41" s="238">
        <v>0.79</v>
      </c>
      <c r="F41" s="334"/>
      <c r="G41" s="185">
        <v>6</v>
      </c>
      <c r="H41" s="224">
        <v>1</v>
      </c>
      <c r="I41" s="334"/>
      <c r="J41" s="186">
        <v>9</v>
      </c>
      <c r="K41" s="225">
        <v>0.78</v>
      </c>
    </row>
    <row r="42" spans="1:11" ht="15.75" x14ac:dyDescent="0.25">
      <c r="A42" s="181" t="s">
        <v>24</v>
      </c>
      <c r="B42" s="182" t="s">
        <v>12</v>
      </c>
      <c r="C42" s="328"/>
      <c r="D42" s="239">
        <v>9</v>
      </c>
      <c r="E42" s="238">
        <v>0.75</v>
      </c>
      <c r="F42" s="334"/>
      <c r="G42" s="177">
        <v>7</v>
      </c>
      <c r="H42" s="224">
        <v>1</v>
      </c>
      <c r="I42" s="334"/>
      <c r="J42" s="179">
        <v>6</v>
      </c>
      <c r="K42" s="225">
        <v>0.67</v>
      </c>
    </row>
    <row r="43" spans="1:11" ht="16.5" thickBot="1" x14ac:dyDescent="0.3">
      <c r="A43" s="181" t="s">
        <v>24</v>
      </c>
      <c r="B43" s="209" t="s">
        <v>13</v>
      </c>
      <c r="C43" s="328"/>
      <c r="D43" s="239">
        <v>5</v>
      </c>
      <c r="E43" s="238">
        <v>0.5</v>
      </c>
      <c r="F43" s="334"/>
      <c r="G43" s="177">
        <v>7</v>
      </c>
      <c r="H43" s="224">
        <v>0.5</v>
      </c>
      <c r="I43" s="334"/>
      <c r="J43" s="179">
        <v>7</v>
      </c>
      <c r="K43" s="225">
        <v>0.5</v>
      </c>
    </row>
    <row r="44" spans="1:11" ht="16.5" thickBot="1" x14ac:dyDescent="0.3">
      <c r="A44" s="214" t="s">
        <v>25</v>
      </c>
      <c r="B44" s="194"/>
      <c r="C44" s="328"/>
      <c r="D44" s="215">
        <v>47</v>
      </c>
      <c r="E44" s="216">
        <v>0.66</v>
      </c>
      <c r="F44" s="334"/>
      <c r="G44" s="226">
        <f>SUM(G39:G43)</f>
        <v>35</v>
      </c>
      <c r="H44" s="227">
        <v>0.77</v>
      </c>
      <c r="I44" s="334"/>
      <c r="J44" s="199">
        <f>SUM(J39:J43)</f>
        <v>40</v>
      </c>
      <c r="K44" s="196">
        <v>0.73</v>
      </c>
    </row>
    <row r="45" spans="1:11" ht="9" customHeight="1" thickBot="1" x14ac:dyDescent="0.3">
      <c r="A45" s="200"/>
      <c r="B45" s="200"/>
      <c r="C45" s="328"/>
      <c r="D45" s="246"/>
      <c r="E45" s="246"/>
      <c r="F45" s="334"/>
      <c r="G45" s="246"/>
      <c r="H45" s="246"/>
      <c r="I45" s="334"/>
      <c r="J45" s="246"/>
      <c r="K45" s="246"/>
    </row>
    <row r="46" spans="1:11" ht="15.75" x14ac:dyDescent="0.25">
      <c r="A46" s="181" t="s">
        <v>26</v>
      </c>
      <c r="B46" s="209" t="s">
        <v>9</v>
      </c>
      <c r="C46" s="328"/>
      <c r="D46" s="210">
        <v>26</v>
      </c>
      <c r="E46" s="235">
        <v>0.42</v>
      </c>
      <c r="F46" s="334"/>
      <c r="G46" s="177">
        <v>13</v>
      </c>
      <c r="H46" s="224">
        <v>0.54</v>
      </c>
      <c r="I46" s="334"/>
      <c r="J46" s="179">
        <v>23</v>
      </c>
      <c r="K46" s="225">
        <v>0.48</v>
      </c>
    </row>
    <row r="47" spans="1:11" ht="15.75" x14ac:dyDescent="0.25">
      <c r="A47" s="208" t="s">
        <v>26</v>
      </c>
      <c r="B47" s="182" t="s">
        <v>10</v>
      </c>
      <c r="C47" s="328"/>
      <c r="D47" s="183">
        <v>11</v>
      </c>
      <c r="E47" s="247">
        <v>0.55000000000000004</v>
      </c>
      <c r="F47" s="334"/>
      <c r="G47" s="185">
        <v>10</v>
      </c>
      <c r="H47" s="224">
        <v>0.7</v>
      </c>
      <c r="I47" s="334"/>
      <c r="J47" s="186">
        <v>12</v>
      </c>
      <c r="K47" s="225">
        <v>0.57999999999999996</v>
      </c>
    </row>
    <row r="48" spans="1:11" ht="15.75" x14ac:dyDescent="0.25">
      <c r="A48" s="187" t="s">
        <v>26</v>
      </c>
      <c r="B48" s="182" t="s">
        <v>11</v>
      </c>
      <c r="C48" s="328"/>
      <c r="D48" s="183">
        <v>8</v>
      </c>
      <c r="E48" s="247">
        <v>0.88</v>
      </c>
      <c r="F48" s="334"/>
      <c r="G48" s="185">
        <v>16</v>
      </c>
      <c r="H48" s="224">
        <v>0.81</v>
      </c>
      <c r="I48" s="334"/>
      <c r="J48" s="186">
        <v>7</v>
      </c>
      <c r="K48" s="225">
        <v>0.71</v>
      </c>
    </row>
    <row r="49" spans="1:11" ht="15.75" x14ac:dyDescent="0.25">
      <c r="A49" s="187" t="s">
        <v>26</v>
      </c>
      <c r="B49" s="182" t="s">
        <v>12</v>
      </c>
      <c r="C49" s="328"/>
      <c r="D49" s="183">
        <v>3</v>
      </c>
      <c r="E49" s="247">
        <v>0.33</v>
      </c>
      <c r="F49" s="334"/>
      <c r="G49" s="177">
        <v>9</v>
      </c>
      <c r="H49" s="224">
        <v>0.89</v>
      </c>
      <c r="I49" s="334"/>
      <c r="J49" s="179">
        <v>11</v>
      </c>
      <c r="K49" s="225">
        <v>1</v>
      </c>
    </row>
    <row r="50" spans="1:11" ht="16.5" thickBot="1" x14ac:dyDescent="0.3">
      <c r="A50" s="187" t="s">
        <v>26</v>
      </c>
      <c r="B50" s="182" t="s">
        <v>13</v>
      </c>
      <c r="C50" s="328"/>
      <c r="D50" s="191">
        <v>10</v>
      </c>
      <c r="E50" s="248">
        <v>1</v>
      </c>
      <c r="F50" s="334"/>
      <c r="G50" s="177">
        <v>5</v>
      </c>
      <c r="H50" s="224">
        <v>0.5</v>
      </c>
      <c r="I50" s="334"/>
      <c r="J50" s="179">
        <v>11</v>
      </c>
      <c r="K50" s="225">
        <v>0.33</v>
      </c>
    </row>
    <row r="51" spans="1:11" ht="16.5" thickBot="1" x14ac:dyDescent="0.3">
      <c r="A51" s="214" t="s">
        <v>27</v>
      </c>
      <c r="B51" s="194"/>
      <c r="C51" s="328"/>
      <c r="D51" s="249">
        <v>58</v>
      </c>
      <c r="E51" s="216">
        <v>0.64</v>
      </c>
      <c r="F51" s="334"/>
      <c r="G51" s="226">
        <f>SUM(G46:G50)</f>
        <v>53</v>
      </c>
      <c r="H51" s="227">
        <v>0.72</v>
      </c>
      <c r="I51" s="334"/>
      <c r="J51" s="215">
        <f>SUM(J46:J50)</f>
        <v>64</v>
      </c>
      <c r="K51" s="228">
        <v>0.63</v>
      </c>
    </row>
    <row r="52" spans="1:11" ht="9" customHeight="1" thickBot="1" x14ac:dyDescent="0.3">
      <c r="A52" s="200"/>
      <c r="B52" s="200"/>
      <c r="C52" s="328"/>
      <c r="D52" s="246"/>
      <c r="E52" s="246"/>
      <c r="F52" s="334"/>
      <c r="G52" s="246"/>
      <c r="H52" s="246"/>
      <c r="I52" s="334"/>
      <c r="J52" s="246"/>
      <c r="K52" s="246"/>
    </row>
    <row r="53" spans="1:11" ht="15.75" x14ac:dyDescent="0.25">
      <c r="A53" s="181" t="s">
        <v>28</v>
      </c>
      <c r="B53" s="209" t="s">
        <v>9</v>
      </c>
      <c r="C53" s="328"/>
      <c r="D53" s="239">
        <v>11</v>
      </c>
      <c r="E53" s="238">
        <v>0.64</v>
      </c>
      <c r="F53" s="334"/>
      <c r="G53" s="177">
        <v>7</v>
      </c>
      <c r="H53" s="178">
        <v>0.43</v>
      </c>
      <c r="I53" s="334"/>
      <c r="J53" s="179">
        <v>11</v>
      </c>
      <c r="K53" s="225">
        <v>0.45</v>
      </c>
    </row>
    <row r="54" spans="1:11" ht="15.75" x14ac:dyDescent="0.25">
      <c r="A54" s="181" t="s">
        <v>28</v>
      </c>
      <c r="B54" s="182" t="s">
        <v>10</v>
      </c>
      <c r="C54" s="328"/>
      <c r="D54" s="239">
        <v>7</v>
      </c>
      <c r="E54" s="238">
        <v>0.28999999999999998</v>
      </c>
      <c r="F54" s="334"/>
      <c r="G54" s="185">
        <v>5</v>
      </c>
      <c r="H54" s="178">
        <v>0.6</v>
      </c>
      <c r="I54" s="334"/>
      <c r="J54" s="186">
        <v>4</v>
      </c>
      <c r="K54" s="225">
        <v>0.25</v>
      </c>
    </row>
    <row r="55" spans="1:11" ht="15.75" x14ac:dyDescent="0.25">
      <c r="A55" s="181" t="s">
        <v>28</v>
      </c>
      <c r="B55" s="182" t="s">
        <v>11</v>
      </c>
      <c r="C55" s="328"/>
      <c r="D55" s="239">
        <v>10</v>
      </c>
      <c r="E55" s="238">
        <v>0.9</v>
      </c>
      <c r="F55" s="334"/>
      <c r="G55" s="185">
        <v>12</v>
      </c>
      <c r="H55" s="178">
        <v>0.92</v>
      </c>
      <c r="I55" s="334"/>
      <c r="J55" s="186">
        <v>5</v>
      </c>
      <c r="K55" s="225">
        <v>1</v>
      </c>
    </row>
    <row r="56" spans="1:11" ht="15.75" x14ac:dyDescent="0.25">
      <c r="A56" s="181" t="s">
        <v>28</v>
      </c>
      <c r="B56" s="182" t="s">
        <v>12</v>
      </c>
      <c r="C56" s="328"/>
      <c r="D56" s="239">
        <v>8</v>
      </c>
      <c r="E56" s="238">
        <v>0.83</v>
      </c>
      <c r="F56" s="334"/>
      <c r="G56" s="177">
        <v>9</v>
      </c>
      <c r="H56" s="178">
        <v>1</v>
      </c>
      <c r="I56" s="334"/>
      <c r="J56" s="179">
        <v>7</v>
      </c>
      <c r="K56" s="225">
        <v>1</v>
      </c>
    </row>
    <row r="57" spans="1:11" ht="16.5" thickBot="1" x14ac:dyDescent="0.3">
      <c r="A57" s="181" t="s">
        <v>28</v>
      </c>
      <c r="B57" s="190" t="s">
        <v>13</v>
      </c>
      <c r="C57" s="328"/>
      <c r="D57" s="239">
        <v>5</v>
      </c>
      <c r="E57" s="238">
        <v>1</v>
      </c>
      <c r="F57" s="334"/>
      <c r="G57" s="242">
        <v>6</v>
      </c>
      <c r="H57" s="250">
        <v>0.5</v>
      </c>
      <c r="I57" s="334"/>
      <c r="J57" s="179">
        <v>12</v>
      </c>
      <c r="K57" s="225">
        <v>1</v>
      </c>
    </row>
    <row r="58" spans="1:11" ht="16.5" thickBot="1" x14ac:dyDescent="0.3">
      <c r="A58" s="214" t="s">
        <v>29</v>
      </c>
      <c r="B58" s="194"/>
      <c r="C58" s="328"/>
      <c r="D58" s="215">
        <v>41</v>
      </c>
      <c r="E58" s="216">
        <v>0.69</v>
      </c>
      <c r="F58" s="334"/>
      <c r="G58" s="195">
        <f>SUM(G53:G57)</f>
        <v>39</v>
      </c>
      <c r="H58" s="198">
        <v>0.77</v>
      </c>
      <c r="I58" s="334"/>
      <c r="J58" s="199">
        <f>SUM(J53:J57)</f>
        <v>39</v>
      </c>
      <c r="K58" s="196">
        <v>0.7</v>
      </c>
    </row>
    <row r="59" spans="1:11" ht="9" customHeight="1" thickBot="1" x14ac:dyDescent="0.3">
      <c r="A59" s="200"/>
      <c r="B59" s="200"/>
      <c r="C59" s="328"/>
      <c r="D59" s="246"/>
      <c r="E59" s="246"/>
      <c r="F59" s="334"/>
      <c r="G59" s="246"/>
      <c r="H59" s="246"/>
      <c r="I59" s="334"/>
      <c r="J59" s="246"/>
      <c r="K59" s="246"/>
    </row>
    <row r="60" spans="1:11" ht="15.75" x14ac:dyDescent="0.25">
      <c r="A60" s="181" t="s">
        <v>30</v>
      </c>
      <c r="B60" s="209" t="s">
        <v>9</v>
      </c>
      <c r="C60" s="328"/>
      <c r="D60" s="237">
        <v>1</v>
      </c>
      <c r="E60" s="238">
        <v>1</v>
      </c>
      <c r="F60" s="334"/>
      <c r="G60" s="177">
        <v>0</v>
      </c>
      <c r="H60" s="224" t="s">
        <v>18</v>
      </c>
      <c r="I60" s="334"/>
      <c r="J60" s="179">
        <v>1</v>
      </c>
      <c r="K60" s="251">
        <v>1</v>
      </c>
    </row>
    <row r="61" spans="1:11" ht="15.75" x14ac:dyDescent="0.25">
      <c r="A61" s="208" t="s">
        <v>30</v>
      </c>
      <c r="B61" s="182" t="s">
        <v>10</v>
      </c>
      <c r="C61" s="328"/>
      <c r="D61" s="237">
        <v>2</v>
      </c>
      <c r="E61" s="238">
        <v>1</v>
      </c>
      <c r="F61" s="334"/>
      <c r="G61" s="185">
        <v>2</v>
      </c>
      <c r="H61" s="224">
        <v>1</v>
      </c>
      <c r="I61" s="334"/>
      <c r="J61" s="186">
        <v>0</v>
      </c>
      <c r="K61" s="252" t="s">
        <v>18</v>
      </c>
    </row>
    <row r="62" spans="1:11" ht="15.75" x14ac:dyDescent="0.25">
      <c r="A62" s="187" t="s">
        <v>30</v>
      </c>
      <c r="B62" s="182" t="s">
        <v>11</v>
      </c>
      <c r="C62" s="328"/>
      <c r="D62" s="239">
        <v>1</v>
      </c>
      <c r="E62" s="238">
        <v>1</v>
      </c>
      <c r="F62" s="334"/>
      <c r="G62" s="185">
        <v>5</v>
      </c>
      <c r="H62" s="224">
        <v>1</v>
      </c>
      <c r="I62" s="334"/>
      <c r="J62" s="186">
        <v>3</v>
      </c>
      <c r="K62" s="252">
        <v>0.67</v>
      </c>
    </row>
    <row r="63" spans="1:11" ht="15.75" x14ac:dyDescent="0.25">
      <c r="A63" s="187" t="s">
        <v>30</v>
      </c>
      <c r="B63" s="182" t="s">
        <v>12</v>
      </c>
      <c r="C63" s="328"/>
      <c r="D63" s="239">
        <v>1</v>
      </c>
      <c r="E63" s="238">
        <v>0</v>
      </c>
      <c r="F63" s="334"/>
      <c r="G63" s="177">
        <v>3</v>
      </c>
      <c r="H63" s="224">
        <v>1</v>
      </c>
      <c r="I63" s="334"/>
      <c r="J63" s="179">
        <v>3</v>
      </c>
      <c r="K63" s="252">
        <v>1</v>
      </c>
    </row>
    <row r="64" spans="1:11" ht="26.25" thickBot="1" x14ac:dyDescent="0.3">
      <c r="A64" s="181" t="s">
        <v>30</v>
      </c>
      <c r="B64" s="190" t="s">
        <v>13</v>
      </c>
      <c r="C64" s="328"/>
      <c r="D64" s="239">
        <v>2</v>
      </c>
      <c r="E64" s="238">
        <v>0.5</v>
      </c>
      <c r="F64" s="334"/>
      <c r="G64" s="177">
        <v>2</v>
      </c>
      <c r="H64" s="253" t="s">
        <v>31</v>
      </c>
      <c r="I64" s="334"/>
      <c r="J64" s="179">
        <v>5</v>
      </c>
      <c r="K64" s="254" t="s">
        <v>53</v>
      </c>
    </row>
    <row r="65" spans="1:11" ht="16.5" thickBot="1" x14ac:dyDescent="0.3">
      <c r="A65" s="214" t="s">
        <v>32</v>
      </c>
      <c r="B65" s="194"/>
      <c r="C65" s="328"/>
      <c r="D65" s="199">
        <v>7</v>
      </c>
      <c r="E65" s="255">
        <v>0.56999999999999995</v>
      </c>
      <c r="F65" s="334"/>
      <c r="G65" s="226">
        <f>SUM(G60:G64)</f>
        <v>12</v>
      </c>
      <c r="H65" s="227">
        <v>1</v>
      </c>
      <c r="I65" s="334"/>
      <c r="J65" s="215">
        <f>SUM(J60:J64)</f>
        <v>12</v>
      </c>
      <c r="K65" s="228">
        <v>0.71</v>
      </c>
    </row>
    <row r="66" spans="1:11" ht="9" customHeight="1" thickBot="1" x14ac:dyDescent="0.3">
      <c r="A66" s="200"/>
      <c r="B66" s="200"/>
      <c r="C66" s="328"/>
      <c r="D66" s="246"/>
      <c r="E66" s="246"/>
      <c r="F66" s="334"/>
      <c r="G66" s="246"/>
      <c r="H66" s="246"/>
      <c r="I66" s="334"/>
      <c r="J66" s="246"/>
      <c r="K66" s="246"/>
    </row>
    <row r="67" spans="1:11" ht="15.75" x14ac:dyDescent="0.25">
      <c r="A67" s="256" t="s">
        <v>33</v>
      </c>
      <c r="B67" s="209" t="s">
        <v>9</v>
      </c>
      <c r="C67" s="328"/>
      <c r="D67" s="239">
        <v>1</v>
      </c>
      <c r="E67" s="238">
        <v>1</v>
      </c>
      <c r="F67" s="334"/>
      <c r="G67" s="177">
        <v>1</v>
      </c>
      <c r="H67" s="257">
        <v>0</v>
      </c>
      <c r="I67" s="334"/>
      <c r="J67" s="179">
        <v>0</v>
      </c>
      <c r="K67" s="258" t="s">
        <v>18</v>
      </c>
    </row>
    <row r="68" spans="1:11" ht="15.75" x14ac:dyDescent="0.25">
      <c r="A68" s="259" t="s">
        <v>33</v>
      </c>
      <c r="B68" s="182" t="s">
        <v>10</v>
      </c>
      <c r="C68" s="328"/>
      <c r="D68" s="237">
        <v>0</v>
      </c>
      <c r="E68" s="238" t="s">
        <v>18</v>
      </c>
      <c r="F68" s="334"/>
      <c r="G68" s="185">
        <v>1</v>
      </c>
      <c r="H68" s="257">
        <v>1</v>
      </c>
      <c r="I68" s="334"/>
      <c r="J68" s="186">
        <v>0</v>
      </c>
      <c r="K68" s="258" t="s">
        <v>18</v>
      </c>
    </row>
    <row r="69" spans="1:11" ht="15.75" x14ac:dyDescent="0.25">
      <c r="A69" s="259" t="s">
        <v>33</v>
      </c>
      <c r="B69" s="182" t="s">
        <v>11</v>
      </c>
      <c r="C69" s="328"/>
      <c r="D69" s="239">
        <v>0</v>
      </c>
      <c r="E69" s="238" t="s">
        <v>18</v>
      </c>
      <c r="F69" s="334"/>
      <c r="G69" s="185">
        <v>1</v>
      </c>
      <c r="H69" s="257">
        <v>1</v>
      </c>
      <c r="I69" s="334"/>
      <c r="J69" s="186">
        <v>1</v>
      </c>
      <c r="K69" s="258">
        <v>1</v>
      </c>
    </row>
    <row r="70" spans="1:11" ht="15.75" x14ac:dyDescent="0.25">
      <c r="A70" s="259" t="s">
        <v>33</v>
      </c>
      <c r="B70" s="182" t="s">
        <v>12</v>
      </c>
      <c r="C70" s="328"/>
      <c r="D70" s="239">
        <v>0</v>
      </c>
      <c r="E70" s="238" t="s">
        <v>18</v>
      </c>
      <c r="F70" s="334"/>
      <c r="G70" s="177">
        <v>0</v>
      </c>
      <c r="H70" s="260" t="s">
        <v>18</v>
      </c>
      <c r="I70" s="334"/>
      <c r="J70" s="179">
        <v>1</v>
      </c>
      <c r="K70" s="258">
        <v>1</v>
      </c>
    </row>
    <row r="71" spans="1:11" ht="16.5" thickBot="1" x14ac:dyDescent="0.3">
      <c r="A71" s="259" t="s">
        <v>33</v>
      </c>
      <c r="B71" s="182" t="s">
        <v>13</v>
      </c>
      <c r="C71" s="328"/>
      <c r="D71" s="239">
        <v>1</v>
      </c>
      <c r="E71" s="238" t="s">
        <v>31</v>
      </c>
      <c r="F71" s="334"/>
      <c r="G71" s="177">
        <v>0</v>
      </c>
      <c r="H71" s="261" t="s">
        <v>18</v>
      </c>
      <c r="I71" s="334"/>
      <c r="J71" s="179">
        <v>1</v>
      </c>
      <c r="K71" s="258" t="s">
        <v>31</v>
      </c>
    </row>
    <row r="72" spans="1:11" ht="16.5" thickBot="1" x14ac:dyDescent="0.3">
      <c r="A72" s="262" t="s">
        <v>34</v>
      </c>
      <c r="B72" s="263"/>
      <c r="C72" s="328"/>
      <c r="D72" s="199">
        <v>2</v>
      </c>
      <c r="E72" s="255">
        <v>1</v>
      </c>
      <c r="F72" s="334"/>
      <c r="G72" s="264">
        <v>3</v>
      </c>
      <c r="H72" s="265">
        <v>0.67</v>
      </c>
      <c r="I72" s="334"/>
      <c r="J72" s="199">
        <f>SUM(J67:J71)</f>
        <v>3</v>
      </c>
      <c r="K72" s="196">
        <v>1</v>
      </c>
    </row>
    <row r="73" spans="1:11" ht="9" customHeight="1" thickBot="1" x14ac:dyDescent="0.3">
      <c r="A73" s="200"/>
      <c r="B73" s="200"/>
      <c r="C73" s="328"/>
      <c r="D73" s="246"/>
      <c r="E73" s="246"/>
      <c r="F73" s="334"/>
      <c r="G73" s="246"/>
      <c r="H73" s="246"/>
      <c r="I73" s="334"/>
      <c r="J73" s="246"/>
      <c r="K73" s="246"/>
    </row>
    <row r="74" spans="1:11" ht="15.75" x14ac:dyDescent="0.25">
      <c r="A74" s="181" t="s">
        <v>35</v>
      </c>
      <c r="B74" s="209" t="s">
        <v>9</v>
      </c>
      <c r="C74" s="328"/>
      <c r="D74" s="239">
        <v>1</v>
      </c>
      <c r="E74" s="238">
        <v>1</v>
      </c>
      <c r="F74" s="334"/>
      <c r="G74" s="177">
        <v>4</v>
      </c>
      <c r="H74" s="224">
        <v>0.75</v>
      </c>
      <c r="I74" s="334"/>
      <c r="J74" s="179">
        <v>1</v>
      </c>
      <c r="K74" s="225">
        <v>0</v>
      </c>
    </row>
    <row r="75" spans="1:11" ht="15.75" x14ac:dyDescent="0.25">
      <c r="A75" s="181" t="s">
        <v>35</v>
      </c>
      <c r="B75" s="182" t="s">
        <v>10</v>
      </c>
      <c r="C75" s="328"/>
      <c r="D75" s="237">
        <v>0</v>
      </c>
      <c r="E75" s="238">
        <v>0</v>
      </c>
      <c r="F75" s="334"/>
      <c r="G75" s="185">
        <v>1</v>
      </c>
      <c r="H75" s="224">
        <v>1</v>
      </c>
      <c r="I75" s="334"/>
      <c r="J75" s="186">
        <v>1</v>
      </c>
      <c r="K75" s="225">
        <v>0</v>
      </c>
    </row>
    <row r="76" spans="1:11" ht="15.75" x14ac:dyDescent="0.25">
      <c r="A76" s="181" t="s">
        <v>35</v>
      </c>
      <c r="B76" s="182" t="s">
        <v>11</v>
      </c>
      <c r="C76" s="328"/>
      <c r="D76" s="239">
        <v>1</v>
      </c>
      <c r="E76" s="238">
        <v>1</v>
      </c>
      <c r="F76" s="334"/>
      <c r="G76" s="185">
        <v>1</v>
      </c>
      <c r="H76" s="224">
        <v>1</v>
      </c>
      <c r="I76" s="334"/>
      <c r="J76" s="186">
        <v>3</v>
      </c>
      <c r="K76" s="225">
        <v>0.66666666666666663</v>
      </c>
    </row>
    <row r="77" spans="1:11" ht="15.75" x14ac:dyDescent="0.25">
      <c r="A77" s="181" t="s">
        <v>35</v>
      </c>
      <c r="B77" s="182" t="s">
        <v>12</v>
      </c>
      <c r="C77" s="328"/>
      <c r="D77" s="239">
        <v>2</v>
      </c>
      <c r="E77" s="238">
        <v>1</v>
      </c>
      <c r="F77" s="334"/>
      <c r="G77" s="177">
        <v>1</v>
      </c>
      <c r="H77" s="224">
        <v>1</v>
      </c>
      <c r="I77" s="334"/>
      <c r="J77" s="179">
        <v>2</v>
      </c>
      <c r="K77" s="225">
        <v>1</v>
      </c>
    </row>
    <row r="78" spans="1:11" ht="16.5" thickBot="1" x14ac:dyDescent="0.3">
      <c r="A78" s="181" t="s">
        <v>35</v>
      </c>
      <c r="B78" s="190" t="s">
        <v>13</v>
      </c>
      <c r="C78" s="328"/>
      <c r="D78" s="239">
        <v>3</v>
      </c>
      <c r="E78" s="238" t="s">
        <v>31</v>
      </c>
      <c r="F78" s="334"/>
      <c r="G78" s="177">
        <v>3</v>
      </c>
      <c r="H78" s="266" t="s">
        <v>31</v>
      </c>
      <c r="I78" s="334"/>
      <c r="J78" s="267">
        <v>0</v>
      </c>
      <c r="K78" s="225" t="s">
        <v>18</v>
      </c>
    </row>
    <row r="79" spans="1:11" ht="16.5" thickBot="1" x14ac:dyDescent="0.3">
      <c r="A79" s="214" t="s">
        <v>36</v>
      </c>
      <c r="B79" s="194"/>
      <c r="C79" s="328"/>
      <c r="D79" s="199">
        <v>7</v>
      </c>
      <c r="E79" s="255">
        <v>1</v>
      </c>
      <c r="F79" s="334"/>
      <c r="G79" s="195">
        <f>SUM(G74:G78)</f>
        <v>10</v>
      </c>
      <c r="H79" s="198">
        <v>0.6</v>
      </c>
      <c r="I79" s="334"/>
      <c r="J79" s="199">
        <f>SUM(J74:J78)</f>
        <v>7</v>
      </c>
      <c r="K79" s="268">
        <v>0.56999999999999995</v>
      </c>
    </row>
    <row r="80" spans="1:11" ht="9" customHeight="1" thickBot="1" x14ac:dyDescent="0.3">
      <c r="A80" s="200"/>
      <c r="B80" s="200"/>
      <c r="C80" s="328"/>
      <c r="D80" s="246"/>
      <c r="E80" s="246"/>
      <c r="F80" s="334"/>
      <c r="G80" s="246"/>
      <c r="H80" s="246"/>
      <c r="I80" s="334"/>
      <c r="J80" s="246"/>
      <c r="K80" s="246"/>
    </row>
    <row r="81" spans="1:11" ht="15.75" x14ac:dyDescent="0.25">
      <c r="A81" s="181" t="s">
        <v>37</v>
      </c>
      <c r="B81" s="209" t="s">
        <v>9</v>
      </c>
      <c r="C81" s="328"/>
      <c r="D81" s="239">
        <v>29</v>
      </c>
      <c r="E81" s="238">
        <v>0.72</v>
      </c>
      <c r="F81" s="334"/>
      <c r="G81" s="177">
        <v>23</v>
      </c>
      <c r="H81" s="224">
        <v>0.56999999999999995</v>
      </c>
      <c r="I81" s="334"/>
      <c r="J81" s="179">
        <v>20</v>
      </c>
      <c r="K81" s="225">
        <v>0.8</v>
      </c>
    </row>
    <row r="82" spans="1:11" ht="15.75" x14ac:dyDescent="0.25">
      <c r="A82" s="208" t="s">
        <v>37</v>
      </c>
      <c r="B82" s="182" t="s">
        <v>10</v>
      </c>
      <c r="C82" s="328"/>
      <c r="D82" s="237">
        <v>15</v>
      </c>
      <c r="E82" s="238">
        <v>0.6</v>
      </c>
      <c r="F82" s="334"/>
      <c r="G82" s="185">
        <v>29</v>
      </c>
      <c r="H82" s="224">
        <v>0.62</v>
      </c>
      <c r="I82" s="334"/>
      <c r="J82" s="186">
        <v>32</v>
      </c>
      <c r="K82" s="225">
        <v>0.625</v>
      </c>
    </row>
    <row r="83" spans="1:11" ht="15.75" x14ac:dyDescent="0.25">
      <c r="A83" s="181" t="s">
        <v>37</v>
      </c>
      <c r="B83" s="182" t="s">
        <v>11</v>
      </c>
      <c r="C83" s="328"/>
      <c r="D83" s="239">
        <v>30</v>
      </c>
      <c r="E83" s="238">
        <v>0.83</v>
      </c>
      <c r="F83" s="334"/>
      <c r="G83" s="185">
        <v>26</v>
      </c>
      <c r="H83" s="224">
        <v>0.69</v>
      </c>
      <c r="I83" s="334"/>
      <c r="J83" s="186">
        <v>24</v>
      </c>
      <c r="K83" s="225">
        <v>0.875</v>
      </c>
    </row>
    <row r="84" spans="1:11" ht="15.75" x14ac:dyDescent="0.25">
      <c r="A84" s="181" t="s">
        <v>37</v>
      </c>
      <c r="B84" s="182" t="s">
        <v>12</v>
      </c>
      <c r="C84" s="328"/>
      <c r="D84" s="239">
        <v>36</v>
      </c>
      <c r="E84" s="238">
        <v>0.64</v>
      </c>
      <c r="F84" s="334"/>
      <c r="G84" s="177">
        <v>33</v>
      </c>
      <c r="H84" s="224">
        <v>0.9</v>
      </c>
      <c r="I84" s="334"/>
      <c r="J84" s="179">
        <v>21</v>
      </c>
      <c r="K84" s="225">
        <v>0.8571428571428571</v>
      </c>
    </row>
    <row r="85" spans="1:11" ht="16.5" thickBot="1" x14ac:dyDescent="0.3">
      <c r="A85" s="181" t="s">
        <v>37</v>
      </c>
      <c r="B85" s="190" t="s">
        <v>13</v>
      </c>
      <c r="C85" s="328"/>
      <c r="D85" s="239">
        <v>21</v>
      </c>
      <c r="E85" s="238">
        <v>0.25</v>
      </c>
      <c r="F85" s="334"/>
      <c r="G85" s="177">
        <v>25</v>
      </c>
      <c r="H85" s="224">
        <v>0.57999999999999996</v>
      </c>
      <c r="I85" s="334"/>
      <c r="J85" s="179">
        <v>39</v>
      </c>
      <c r="K85" s="225">
        <v>0.33333333333333331</v>
      </c>
    </row>
    <row r="86" spans="1:11" ht="16.5" thickBot="1" x14ac:dyDescent="0.3">
      <c r="A86" s="214" t="s">
        <v>38</v>
      </c>
      <c r="B86" s="194"/>
      <c r="C86" s="328"/>
      <c r="D86" s="215">
        <v>131</v>
      </c>
      <c r="E86" s="216">
        <v>0.68</v>
      </c>
      <c r="F86" s="334"/>
      <c r="G86" s="195">
        <f>SUM(G81:G85)</f>
        <v>136</v>
      </c>
      <c r="H86" s="198">
        <v>0.69</v>
      </c>
      <c r="I86" s="334"/>
      <c r="J86" s="215">
        <f>SUM(J81:J85)</f>
        <v>136</v>
      </c>
      <c r="K86" s="269">
        <v>0.74</v>
      </c>
    </row>
    <row r="87" spans="1:11" ht="9" customHeight="1" thickBot="1" x14ac:dyDescent="0.3">
      <c r="A87" s="200"/>
      <c r="B87" s="200"/>
      <c r="C87" s="328"/>
      <c r="D87" s="246"/>
      <c r="E87" s="246"/>
      <c r="F87" s="334"/>
      <c r="G87" s="246"/>
      <c r="H87" s="246"/>
      <c r="I87" s="334"/>
      <c r="J87" s="246"/>
      <c r="K87" s="246"/>
    </row>
    <row r="88" spans="1:11" ht="15.75" x14ac:dyDescent="0.25">
      <c r="A88" s="208" t="s">
        <v>39</v>
      </c>
      <c r="B88" s="209" t="s">
        <v>9</v>
      </c>
      <c r="C88" s="328"/>
      <c r="D88" s="239">
        <v>4</v>
      </c>
      <c r="E88" s="238">
        <v>0.25</v>
      </c>
      <c r="F88" s="334"/>
      <c r="G88" s="177">
        <v>6</v>
      </c>
      <c r="H88" s="224">
        <v>0.5</v>
      </c>
      <c r="I88" s="334"/>
      <c r="J88" s="179">
        <v>0</v>
      </c>
      <c r="K88" s="258" t="s">
        <v>18</v>
      </c>
    </row>
    <row r="89" spans="1:11" ht="15.75" x14ac:dyDescent="0.25">
      <c r="A89" s="181" t="s">
        <v>39</v>
      </c>
      <c r="B89" s="182" t="s">
        <v>10</v>
      </c>
      <c r="C89" s="328"/>
      <c r="D89" s="237">
        <v>4</v>
      </c>
      <c r="E89" s="238">
        <v>0.75</v>
      </c>
      <c r="F89" s="334"/>
      <c r="G89" s="185">
        <v>2</v>
      </c>
      <c r="H89" s="224">
        <v>0.5</v>
      </c>
      <c r="I89" s="334"/>
      <c r="J89" s="179">
        <v>4</v>
      </c>
      <c r="K89" s="258">
        <v>0.75</v>
      </c>
    </row>
    <row r="90" spans="1:11" ht="15.75" x14ac:dyDescent="0.25">
      <c r="A90" s="181" t="s">
        <v>39</v>
      </c>
      <c r="B90" s="182" t="s">
        <v>11</v>
      </c>
      <c r="C90" s="328"/>
      <c r="D90" s="237">
        <v>4</v>
      </c>
      <c r="E90" s="238">
        <v>0.75</v>
      </c>
      <c r="F90" s="334"/>
      <c r="G90" s="185">
        <v>5</v>
      </c>
      <c r="H90" s="224">
        <v>0.4</v>
      </c>
      <c r="I90" s="334"/>
      <c r="J90" s="186">
        <v>2</v>
      </c>
      <c r="K90" s="258">
        <v>1</v>
      </c>
    </row>
    <row r="91" spans="1:11" ht="15.75" x14ac:dyDescent="0.25">
      <c r="A91" s="181" t="s">
        <v>39</v>
      </c>
      <c r="B91" s="182" t="s">
        <v>12</v>
      </c>
      <c r="C91" s="328"/>
      <c r="D91" s="239">
        <v>5</v>
      </c>
      <c r="E91" s="238">
        <v>0.6</v>
      </c>
      <c r="F91" s="334"/>
      <c r="G91" s="177">
        <v>5</v>
      </c>
      <c r="H91" s="224">
        <v>0.8</v>
      </c>
      <c r="I91" s="334"/>
      <c r="J91" s="179">
        <v>5</v>
      </c>
      <c r="K91" s="258">
        <v>0.8</v>
      </c>
    </row>
    <row r="92" spans="1:11" ht="16.5" thickBot="1" x14ac:dyDescent="0.3">
      <c r="A92" s="270" t="s">
        <v>39</v>
      </c>
      <c r="B92" s="190" t="s">
        <v>13</v>
      </c>
      <c r="C92" s="328"/>
      <c r="D92" s="239">
        <v>5</v>
      </c>
      <c r="E92" s="238" t="s">
        <v>31</v>
      </c>
      <c r="F92" s="334"/>
      <c r="G92" s="177">
        <v>1</v>
      </c>
      <c r="H92" s="266" t="s">
        <v>31</v>
      </c>
      <c r="I92" s="334"/>
      <c r="J92" s="179">
        <v>4</v>
      </c>
      <c r="K92" s="258">
        <v>1</v>
      </c>
    </row>
    <row r="93" spans="1:11" ht="16.5" thickBot="1" x14ac:dyDescent="0.3">
      <c r="A93" s="214" t="s">
        <v>40</v>
      </c>
      <c r="B93" s="194"/>
      <c r="C93" s="328"/>
      <c r="D93" s="215">
        <v>22</v>
      </c>
      <c r="E93" s="216">
        <v>0.59</v>
      </c>
      <c r="F93" s="334"/>
      <c r="G93" s="226">
        <f>SUM(G88:G92)</f>
        <v>19</v>
      </c>
      <c r="H93" s="227">
        <v>0.72</v>
      </c>
      <c r="I93" s="334"/>
      <c r="J93" s="271">
        <f>SUM(J88:J92)</f>
        <v>15</v>
      </c>
      <c r="K93" s="268">
        <v>0.83</v>
      </c>
    </row>
    <row r="94" spans="1:11" ht="9" customHeight="1" thickBot="1" x14ac:dyDescent="0.3">
      <c r="A94" s="200"/>
      <c r="B94" s="200"/>
      <c r="C94" s="328"/>
      <c r="D94" s="246"/>
      <c r="E94" s="246"/>
      <c r="F94" s="334"/>
      <c r="G94" s="246"/>
      <c r="H94" s="246"/>
      <c r="I94" s="334"/>
      <c r="J94" s="246"/>
      <c r="K94" s="246"/>
    </row>
    <row r="95" spans="1:11" ht="15.75" x14ac:dyDescent="0.25">
      <c r="A95" s="181" t="s">
        <v>41</v>
      </c>
      <c r="B95" s="209" t="s">
        <v>9</v>
      </c>
      <c r="C95" s="328"/>
      <c r="D95" s="239">
        <v>10</v>
      </c>
      <c r="E95" s="272">
        <v>0.6</v>
      </c>
      <c r="F95" s="334"/>
      <c r="G95" s="177">
        <v>7</v>
      </c>
      <c r="H95" s="224">
        <v>0.43</v>
      </c>
      <c r="I95" s="334"/>
      <c r="J95" s="179">
        <v>9</v>
      </c>
      <c r="K95" s="225">
        <v>0.55555555555555558</v>
      </c>
    </row>
    <row r="96" spans="1:11" ht="15.75" x14ac:dyDescent="0.25">
      <c r="A96" s="273" t="s">
        <v>41</v>
      </c>
      <c r="B96" s="182" t="s">
        <v>10</v>
      </c>
      <c r="C96" s="328"/>
      <c r="D96" s="237">
        <v>2</v>
      </c>
      <c r="E96" s="184">
        <v>0.5</v>
      </c>
      <c r="F96" s="334"/>
      <c r="G96" s="185">
        <v>4</v>
      </c>
      <c r="H96" s="224">
        <v>0.5</v>
      </c>
      <c r="I96" s="334"/>
      <c r="J96" s="186">
        <v>4</v>
      </c>
      <c r="K96" s="225">
        <v>0.75</v>
      </c>
    </row>
    <row r="97" spans="1:11" ht="15.75" x14ac:dyDescent="0.25">
      <c r="A97" s="187" t="s">
        <v>41</v>
      </c>
      <c r="B97" s="182" t="s">
        <v>11</v>
      </c>
      <c r="C97" s="328"/>
      <c r="D97" s="237">
        <v>2</v>
      </c>
      <c r="E97" s="184">
        <v>0.5</v>
      </c>
      <c r="F97" s="334"/>
      <c r="G97" s="185">
        <v>5</v>
      </c>
      <c r="H97" s="224">
        <v>1</v>
      </c>
      <c r="I97" s="334"/>
      <c r="J97" s="186">
        <v>2</v>
      </c>
      <c r="K97" s="225">
        <v>1</v>
      </c>
    </row>
    <row r="98" spans="1:11" ht="15.75" x14ac:dyDescent="0.25">
      <c r="A98" s="187" t="s">
        <v>41</v>
      </c>
      <c r="B98" s="182" t="s">
        <v>12</v>
      </c>
      <c r="C98" s="328"/>
      <c r="D98" s="239">
        <v>4</v>
      </c>
      <c r="E98" s="184">
        <v>0.75</v>
      </c>
      <c r="F98" s="334"/>
      <c r="G98" s="177">
        <v>3</v>
      </c>
      <c r="H98" s="224">
        <v>1</v>
      </c>
      <c r="I98" s="334"/>
      <c r="J98" s="179">
        <v>5</v>
      </c>
      <c r="K98" s="225">
        <v>1</v>
      </c>
    </row>
    <row r="99" spans="1:11" ht="16.5" thickBot="1" x14ac:dyDescent="0.3">
      <c r="A99" s="181" t="s">
        <v>41</v>
      </c>
      <c r="B99" s="182" t="s">
        <v>13</v>
      </c>
      <c r="C99" s="328"/>
      <c r="D99" s="239">
        <v>7</v>
      </c>
      <c r="E99" s="274">
        <v>0.75</v>
      </c>
      <c r="F99" s="334"/>
      <c r="G99" s="177">
        <v>6</v>
      </c>
      <c r="H99" s="224">
        <v>0.6</v>
      </c>
      <c r="I99" s="334"/>
      <c r="J99" s="179">
        <v>6</v>
      </c>
      <c r="K99" s="225">
        <v>0.75</v>
      </c>
    </row>
    <row r="100" spans="1:11" ht="16.5" thickBot="1" x14ac:dyDescent="0.3">
      <c r="A100" s="214" t="s">
        <v>42</v>
      </c>
      <c r="B100" s="194"/>
      <c r="C100" s="328"/>
      <c r="D100" s="275">
        <v>25</v>
      </c>
      <c r="E100" s="276">
        <v>0.64</v>
      </c>
      <c r="F100" s="334"/>
      <c r="G100" s="195">
        <f>SUM(G95:G99)</f>
        <v>25</v>
      </c>
      <c r="H100" s="198">
        <v>0.67</v>
      </c>
      <c r="I100" s="334"/>
      <c r="J100" s="215">
        <f>SUM(J95:J99)</f>
        <v>26</v>
      </c>
      <c r="K100" s="269">
        <v>0.75</v>
      </c>
    </row>
    <row r="101" spans="1:11" ht="9" customHeight="1" thickBot="1" x14ac:dyDescent="0.3">
      <c r="A101" s="200"/>
      <c r="B101" s="200"/>
      <c r="C101" s="328"/>
      <c r="D101" s="246"/>
      <c r="E101" s="246"/>
      <c r="F101" s="334"/>
      <c r="G101" s="246"/>
      <c r="H101" s="246"/>
      <c r="I101" s="334"/>
      <c r="J101" s="246"/>
      <c r="K101" s="246">
        <v>75</v>
      </c>
    </row>
    <row r="102" spans="1:11" ht="15.75" x14ac:dyDescent="0.25">
      <c r="A102" s="181" t="s">
        <v>43</v>
      </c>
      <c r="B102" s="209" t="s">
        <v>9</v>
      </c>
      <c r="C102" s="328"/>
      <c r="D102" s="239">
        <v>4</v>
      </c>
      <c r="E102" s="272">
        <v>0.5</v>
      </c>
      <c r="F102" s="334"/>
      <c r="G102" s="177">
        <v>2</v>
      </c>
      <c r="H102" s="224">
        <v>0</v>
      </c>
      <c r="I102" s="334"/>
      <c r="J102" s="179">
        <v>1</v>
      </c>
      <c r="K102" s="225">
        <v>1</v>
      </c>
    </row>
    <row r="103" spans="1:11" ht="15.75" x14ac:dyDescent="0.25">
      <c r="A103" s="208" t="s">
        <v>43</v>
      </c>
      <c r="B103" s="182" t="s">
        <v>10</v>
      </c>
      <c r="C103" s="328"/>
      <c r="D103" s="237"/>
      <c r="E103" s="272">
        <v>0</v>
      </c>
      <c r="F103" s="334"/>
      <c r="G103" s="185">
        <v>2</v>
      </c>
      <c r="H103" s="224">
        <v>1</v>
      </c>
      <c r="I103" s="334"/>
      <c r="J103" s="186">
        <v>1</v>
      </c>
      <c r="K103" s="225">
        <v>0</v>
      </c>
    </row>
    <row r="104" spans="1:11" ht="15.75" x14ac:dyDescent="0.25">
      <c r="A104" s="187" t="s">
        <v>43</v>
      </c>
      <c r="B104" s="182" t="s">
        <v>11</v>
      </c>
      <c r="C104" s="328"/>
      <c r="D104" s="237">
        <v>3</v>
      </c>
      <c r="E104" s="272">
        <v>1</v>
      </c>
      <c r="F104" s="334"/>
      <c r="G104" s="185">
        <v>2</v>
      </c>
      <c r="H104" s="224">
        <v>1</v>
      </c>
      <c r="I104" s="334"/>
      <c r="J104" s="186">
        <v>3</v>
      </c>
      <c r="K104" s="225">
        <v>1</v>
      </c>
    </row>
    <row r="105" spans="1:11" ht="15.75" x14ac:dyDescent="0.25">
      <c r="A105" s="187" t="s">
        <v>43</v>
      </c>
      <c r="B105" s="182" t="s">
        <v>12</v>
      </c>
      <c r="C105" s="328"/>
      <c r="D105" s="239">
        <v>5</v>
      </c>
      <c r="E105" s="272">
        <v>0.67</v>
      </c>
      <c r="F105" s="334"/>
      <c r="G105" s="177">
        <v>1</v>
      </c>
      <c r="H105" s="224" t="s">
        <v>31</v>
      </c>
      <c r="I105" s="334"/>
      <c r="J105" s="179">
        <v>2</v>
      </c>
      <c r="K105" s="225">
        <v>1</v>
      </c>
    </row>
    <row r="106" spans="1:11" ht="16.5" thickBot="1" x14ac:dyDescent="0.3">
      <c r="A106" s="187" t="s">
        <v>43</v>
      </c>
      <c r="B106" s="190" t="s">
        <v>13</v>
      </c>
      <c r="C106" s="328"/>
      <c r="D106" s="239">
        <v>1</v>
      </c>
      <c r="E106" s="272" t="s">
        <v>31</v>
      </c>
      <c r="F106" s="334"/>
      <c r="G106" s="177">
        <v>3</v>
      </c>
      <c r="H106" s="224" t="s">
        <v>31</v>
      </c>
      <c r="I106" s="334"/>
      <c r="J106" s="179">
        <v>4</v>
      </c>
      <c r="K106" s="225">
        <v>1</v>
      </c>
    </row>
    <row r="107" spans="1:11" ht="16.5" thickBot="1" x14ac:dyDescent="0.3">
      <c r="A107" s="214" t="s">
        <v>44</v>
      </c>
      <c r="B107" s="263"/>
      <c r="C107" s="328"/>
      <c r="D107" s="199">
        <v>13</v>
      </c>
      <c r="E107" s="255">
        <v>0.7</v>
      </c>
      <c r="F107" s="334"/>
      <c r="G107" s="226">
        <f>SUM(G102:G106)</f>
        <v>10</v>
      </c>
      <c r="H107" s="227">
        <v>0.67</v>
      </c>
      <c r="I107" s="334"/>
      <c r="J107" s="215">
        <f>SUM(J102:J106)</f>
        <v>11</v>
      </c>
      <c r="K107" s="269">
        <v>0.89</v>
      </c>
    </row>
    <row r="108" spans="1:11" ht="9" customHeight="1" thickBot="1" x14ac:dyDescent="0.3">
      <c r="A108" s="200"/>
      <c r="B108" s="200"/>
      <c r="C108" s="328"/>
      <c r="D108" s="246"/>
      <c r="E108" s="246"/>
      <c r="F108" s="334"/>
      <c r="G108" s="246"/>
      <c r="H108" s="246"/>
      <c r="I108" s="334"/>
      <c r="J108" s="246"/>
      <c r="K108" s="246"/>
    </row>
    <row r="109" spans="1:11" ht="15.75" x14ac:dyDescent="0.25">
      <c r="A109" s="181" t="s">
        <v>45</v>
      </c>
      <c r="B109" s="182" t="s">
        <v>9</v>
      </c>
      <c r="C109" s="328"/>
      <c r="D109" s="239">
        <v>21</v>
      </c>
      <c r="E109" s="272">
        <v>0.52</v>
      </c>
      <c r="F109" s="334"/>
      <c r="G109" s="177">
        <v>19</v>
      </c>
      <c r="H109" s="224">
        <v>0.68</v>
      </c>
      <c r="I109" s="334"/>
      <c r="J109" s="179">
        <v>22</v>
      </c>
      <c r="K109" s="225">
        <v>0.5</v>
      </c>
    </row>
    <row r="110" spans="1:11" ht="15.75" x14ac:dyDescent="0.25">
      <c r="A110" s="181" t="s">
        <v>45</v>
      </c>
      <c r="B110" s="182" t="s">
        <v>10</v>
      </c>
      <c r="C110" s="328"/>
      <c r="D110" s="237">
        <v>11</v>
      </c>
      <c r="E110" s="272">
        <v>0.27</v>
      </c>
      <c r="F110" s="334"/>
      <c r="G110" s="185">
        <v>13</v>
      </c>
      <c r="H110" s="224">
        <v>0.54</v>
      </c>
      <c r="I110" s="334"/>
      <c r="J110" s="186">
        <v>14</v>
      </c>
      <c r="K110" s="225">
        <v>0.5714285714285714</v>
      </c>
    </row>
    <row r="111" spans="1:11" ht="15.75" x14ac:dyDescent="0.25">
      <c r="A111" s="187" t="s">
        <v>45</v>
      </c>
      <c r="B111" s="182" t="s">
        <v>11</v>
      </c>
      <c r="C111" s="328"/>
      <c r="D111" s="237">
        <v>14</v>
      </c>
      <c r="E111" s="272">
        <v>0.86</v>
      </c>
      <c r="F111" s="334"/>
      <c r="G111" s="185">
        <v>14</v>
      </c>
      <c r="H111" s="224">
        <v>0.86</v>
      </c>
      <c r="I111" s="334"/>
      <c r="J111" s="186">
        <v>14</v>
      </c>
      <c r="K111" s="225">
        <v>0.9285714285714286</v>
      </c>
    </row>
    <row r="112" spans="1:11" ht="15.75" x14ac:dyDescent="0.25">
      <c r="A112" s="187" t="s">
        <v>45</v>
      </c>
      <c r="B112" s="182" t="s">
        <v>12</v>
      </c>
      <c r="C112" s="328"/>
      <c r="D112" s="239">
        <v>7</v>
      </c>
      <c r="E112" s="272">
        <v>0.71</v>
      </c>
      <c r="F112" s="334"/>
      <c r="G112" s="177">
        <v>14</v>
      </c>
      <c r="H112" s="224">
        <v>0.83</v>
      </c>
      <c r="I112" s="334"/>
      <c r="J112" s="179">
        <v>21</v>
      </c>
      <c r="K112" s="225">
        <v>0.78947368421052633</v>
      </c>
    </row>
    <row r="113" spans="1:11" ht="16.5" thickBot="1" x14ac:dyDescent="0.3">
      <c r="A113" s="181" t="s">
        <v>45</v>
      </c>
      <c r="B113" s="190" t="s">
        <v>13</v>
      </c>
      <c r="C113" s="328"/>
      <c r="D113" s="239">
        <v>11</v>
      </c>
      <c r="E113" s="272">
        <v>1</v>
      </c>
      <c r="F113" s="334"/>
      <c r="G113" s="177">
        <v>11</v>
      </c>
      <c r="H113" s="266">
        <v>1</v>
      </c>
      <c r="I113" s="334"/>
      <c r="J113" s="179">
        <v>14</v>
      </c>
      <c r="K113" s="225">
        <v>0.7142857142857143</v>
      </c>
    </row>
    <row r="114" spans="1:11" ht="16.5" thickBot="1" x14ac:dyDescent="0.3">
      <c r="A114" s="214" t="s">
        <v>46</v>
      </c>
      <c r="B114" s="194"/>
      <c r="C114" s="328"/>
      <c r="D114" s="215">
        <v>64</v>
      </c>
      <c r="E114" s="277">
        <v>0.61</v>
      </c>
      <c r="F114" s="334"/>
      <c r="G114" s="226">
        <f>SUM(G109:G113)</f>
        <v>71</v>
      </c>
      <c r="H114" s="227">
        <v>0.66666666666666663</v>
      </c>
      <c r="I114" s="334"/>
      <c r="J114" s="215">
        <f>SUM(J109:J113)</f>
        <v>85</v>
      </c>
      <c r="K114" s="269">
        <v>0.68</v>
      </c>
    </row>
    <row r="115" spans="1:11" ht="9" customHeight="1" thickBot="1" x14ac:dyDescent="0.3">
      <c r="A115" s="200"/>
      <c r="B115" s="200"/>
      <c r="C115" s="328"/>
      <c r="D115" s="246"/>
      <c r="E115" s="246"/>
      <c r="F115" s="334"/>
      <c r="G115" s="246"/>
      <c r="H115" s="246"/>
      <c r="I115" s="334"/>
      <c r="J115" s="246"/>
      <c r="K115" s="246"/>
    </row>
    <row r="116" spans="1:11" ht="15.75" x14ac:dyDescent="0.25">
      <c r="A116" s="181" t="s">
        <v>47</v>
      </c>
      <c r="B116" s="209" t="s">
        <v>9</v>
      </c>
      <c r="C116" s="328"/>
      <c r="D116" s="239">
        <v>5</v>
      </c>
      <c r="E116" s="176">
        <v>0.6</v>
      </c>
      <c r="F116" s="334"/>
      <c r="G116" s="177">
        <v>6</v>
      </c>
      <c r="H116" s="224">
        <v>0.66666666666666663</v>
      </c>
      <c r="I116" s="334"/>
      <c r="J116" s="179">
        <v>5</v>
      </c>
      <c r="K116" s="225">
        <v>0.6</v>
      </c>
    </row>
    <row r="117" spans="1:11" ht="15.75" x14ac:dyDescent="0.25">
      <c r="A117" s="208" t="s">
        <v>47</v>
      </c>
      <c r="B117" s="182" t="s">
        <v>10</v>
      </c>
      <c r="C117" s="328"/>
      <c r="D117" s="237">
        <v>1</v>
      </c>
      <c r="E117" s="184">
        <v>0</v>
      </c>
      <c r="F117" s="334"/>
      <c r="G117" s="185">
        <v>1</v>
      </c>
      <c r="H117" s="224">
        <v>1</v>
      </c>
      <c r="I117" s="334"/>
      <c r="J117" s="186">
        <v>2</v>
      </c>
      <c r="K117" s="225">
        <v>0.5</v>
      </c>
    </row>
    <row r="118" spans="1:11" ht="15.75" x14ac:dyDescent="0.25">
      <c r="A118" s="187" t="s">
        <v>47</v>
      </c>
      <c r="B118" s="182" t="s">
        <v>11</v>
      </c>
      <c r="C118" s="328"/>
      <c r="D118" s="237">
        <v>6</v>
      </c>
      <c r="E118" s="184">
        <v>0.83</v>
      </c>
      <c r="F118" s="334"/>
      <c r="G118" s="185">
        <v>2</v>
      </c>
      <c r="H118" s="224">
        <v>0.8</v>
      </c>
      <c r="I118" s="334"/>
      <c r="J118" s="186">
        <v>2</v>
      </c>
      <c r="K118" s="225">
        <v>0.5</v>
      </c>
    </row>
    <row r="119" spans="1:11" ht="15.75" x14ac:dyDescent="0.25">
      <c r="A119" s="187" t="s">
        <v>47</v>
      </c>
      <c r="B119" s="182" t="s">
        <v>12</v>
      </c>
      <c r="C119" s="328"/>
      <c r="D119" s="239">
        <v>2</v>
      </c>
      <c r="E119" s="184">
        <v>0.5</v>
      </c>
      <c r="F119" s="334"/>
      <c r="G119" s="177">
        <v>7</v>
      </c>
      <c r="H119" s="224">
        <v>1</v>
      </c>
      <c r="I119" s="334"/>
      <c r="J119" s="179">
        <v>4</v>
      </c>
      <c r="K119" s="225">
        <v>1</v>
      </c>
    </row>
    <row r="120" spans="1:11" ht="16.5" thickBot="1" x14ac:dyDescent="0.3">
      <c r="A120" s="181" t="s">
        <v>47</v>
      </c>
      <c r="B120" s="190" t="s">
        <v>13</v>
      </c>
      <c r="C120" s="328"/>
      <c r="D120" s="239">
        <v>6</v>
      </c>
      <c r="E120" s="184" t="s">
        <v>31</v>
      </c>
      <c r="F120" s="334"/>
      <c r="G120" s="177">
        <v>2</v>
      </c>
      <c r="H120" s="224">
        <v>0.5</v>
      </c>
      <c r="I120" s="334"/>
      <c r="J120" s="179">
        <v>5</v>
      </c>
      <c r="K120" s="225">
        <v>0</v>
      </c>
    </row>
    <row r="121" spans="1:11" ht="16.5" thickBot="1" x14ac:dyDescent="0.3">
      <c r="A121" s="214" t="s">
        <v>48</v>
      </c>
      <c r="B121" s="194"/>
      <c r="C121" s="328"/>
      <c r="D121" s="215">
        <v>19</v>
      </c>
      <c r="E121" s="216">
        <v>0.66666666666666663</v>
      </c>
      <c r="F121" s="334"/>
      <c r="G121" s="195">
        <f>SUM(G116:G120)</f>
        <v>18</v>
      </c>
      <c r="H121" s="198">
        <v>0.75</v>
      </c>
      <c r="I121" s="334"/>
      <c r="J121" s="215">
        <f>SUM(J116:J120)</f>
        <v>18</v>
      </c>
      <c r="K121" s="269">
        <v>0.56000000000000005</v>
      </c>
    </row>
    <row r="122" spans="1:11" ht="9" customHeight="1" thickBot="1" x14ac:dyDescent="0.3">
      <c r="A122" s="200"/>
      <c r="B122" s="200"/>
      <c r="C122" s="328"/>
      <c r="D122" s="246"/>
      <c r="E122" s="246"/>
      <c r="F122" s="334"/>
      <c r="G122" s="246"/>
      <c r="H122" s="246"/>
      <c r="I122" s="334"/>
      <c r="J122" s="246"/>
      <c r="K122" s="246"/>
    </row>
    <row r="123" spans="1:11" ht="15.75" x14ac:dyDescent="0.25">
      <c r="A123" s="208" t="s">
        <v>49</v>
      </c>
      <c r="B123" s="209" t="s">
        <v>9</v>
      </c>
      <c r="C123" s="328"/>
      <c r="D123" s="239">
        <v>15</v>
      </c>
      <c r="E123" s="211">
        <v>0.53</v>
      </c>
      <c r="F123" s="334"/>
      <c r="G123" s="177">
        <v>28</v>
      </c>
      <c r="H123" s="224">
        <v>0.36</v>
      </c>
      <c r="I123" s="334"/>
      <c r="J123" s="179">
        <v>13</v>
      </c>
      <c r="K123" s="225">
        <v>0.53846153846153844</v>
      </c>
    </row>
    <row r="124" spans="1:11" ht="15.75" x14ac:dyDescent="0.25">
      <c r="A124" s="181" t="s">
        <v>49</v>
      </c>
      <c r="B124" s="182" t="s">
        <v>10</v>
      </c>
      <c r="C124" s="328"/>
      <c r="D124" s="237">
        <v>4</v>
      </c>
      <c r="E124" s="184">
        <v>0.5</v>
      </c>
      <c r="F124" s="334"/>
      <c r="G124" s="185">
        <v>4</v>
      </c>
      <c r="H124" s="278">
        <v>0.25</v>
      </c>
      <c r="I124" s="334"/>
      <c r="J124" s="186">
        <v>8</v>
      </c>
      <c r="K124" s="252">
        <v>0.5</v>
      </c>
    </row>
    <row r="125" spans="1:11" ht="15.75" x14ac:dyDescent="0.25">
      <c r="A125" s="181" t="s">
        <v>49</v>
      </c>
      <c r="B125" s="182" t="s">
        <v>11</v>
      </c>
      <c r="C125" s="328"/>
      <c r="D125" s="237">
        <v>2</v>
      </c>
      <c r="E125" s="184">
        <v>0.5</v>
      </c>
      <c r="F125" s="334"/>
      <c r="G125" s="185">
        <v>1</v>
      </c>
      <c r="H125" s="278">
        <v>1</v>
      </c>
      <c r="I125" s="334"/>
      <c r="J125" s="186">
        <v>3</v>
      </c>
      <c r="K125" s="252">
        <v>1</v>
      </c>
    </row>
    <row r="126" spans="1:11" ht="15.75" x14ac:dyDescent="0.25">
      <c r="A126" s="181" t="s">
        <v>49</v>
      </c>
      <c r="B126" s="182" t="s">
        <v>12</v>
      </c>
      <c r="C126" s="328"/>
      <c r="D126" s="279">
        <v>0</v>
      </c>
      <c r="E126" s="184">
        <v>0</v>
      </c>
      <c r="F126" s="334"/>
      <c r="G126" s="177">
        <v>0</v>
      </c>
      <c r="H126" s="260" t="s">
        <v>18</v>
      </c>
      <c r="I126" s="334"/>
      <c r="J126" s="179">
        <v>1</v>
      </c>
      <c r="K126" s="252">
        <v>1</v>
      </c>
    </row>
    <row r="127" spans="1:11" ht="16.5" thickBot="1" x14ac:dyDescent="0.3">
      <c r="A127" s="212" t="s">
        <v>49</v>
      </c>
      <c r="B127" s="190" t="s">
        <v>13</v>
      </c>
      <c r="C127" s="328"/>
      <c r="D127" s="280">
        <v>0</v>
      </c>
      <c r="E127" s="192">
        <v>0</v>
      </c>
      <c r="F127" s="334"/>
      <c r="G127" s="185">
        <v>0</v>
      </c>
      <c r="H127" s="261" t="s">
        <v>18</v>
      </c>
      <c r="I127" s="334"/>
      <c r="J127" s="179">
        <v>0</v>
      </c>
      <c r="K127" s="245" t="s">
        <v>18</v>
      </c>
    </row>
    <row r="128" spans="1:11" ht="16.5" thickBot="1" x14ac:dyDescent="0.3">
      <c r="A128" s="214" t="s">
        <v>50</v>
      </c>
      <c r="B128" s="263"/>
      <c r="C128" s="328"/>
      <c r="D128" s="215">
        <v>21</v>
      </c>
      <c r="E128" s="216">
        <v>0.52</v>
      </c>
      <c r="F128" s="334"/>
      <c r="G128" s="281">
        <v>25</v>
      </c>
      <c r="H128" s="282">
        <v>0.36</v>
      </c>
      <c r="I128" s="334"/>
      <c r="J128" s="215">
        <f>SUM(J123:J127)</f>
        <v>25</v>
      </c>
      <c r="K128" s="269">
        <v>0.6</v>
      </c>
    </row>
    <row r="129" spans="1:11" ht="9" customHeight="1" thickBot="1" x14ac:dyDescent="0.3">
      <c r="A129" s="283"/>
      <c r="B129" s="229"/>
      <c r="C129" s="328"/>
      <c r="D129" s="284"/>
      <c r="E129" s="285"/>
      <c r="F129" s="334"/>
      <c r="G129" s="286"/>
      <c r="H129" s="287"/>
      <c r="I129" s="334"/>
      <c r="J129" s="284"/>
      <c r="K129" s="288"/>
    </row>
    <row r="130" spans="1:11" ht="15.75" thickBot="1" x14ac:dyDescent="0.3">
      <c r="A130" s="338" t="s">
        <v>117</v>
      </c>
      <c r="B130" s="289" t="s">
        <v>51</v>
      </c>
      <c r="C130" s="328"/>
      <c r="D130" s="290">
        <v>1</v>
      </c>
      <c r="E130" s="291">
        <v>0</v>
      </c>
      <c r="F130" s="334"/>
      <c r="G130" s="292">
        <v>2</v>
      </c>
      <c r="H130" s="291">
        <v>0</v>
      </c>
      <c r="I130" s="334"/>
      <c r="J130" s="292">
        <v>0</v>
      </c>
      <c r="K130" s="293">
        <v>0</v>
      </c>
    </row>
    <row r="131" spans="1:11" ht="15.75" thickBot="1" x14ac:dyDescent="0.3">
      <c r="A131" s="338"/>
      <c r="B131" s="294" t="s">
        <v>9</v>
      </c>
      <c r="C131" s="328"/>
      <c r="D131" s="295">
        <v>217</v>
      </c>
      <c r="E131" s="296">
        <v>0.56221198156682028</v>
      </c>
      <c r="F131" s="334"/>
      <c r="G131" s="297">
        <v>204</v>
      </c>
      <c r="H131" s="296">
        <v>0.54411764705882348</v>
      </c>
      <c r="I131" s="334"/>
      <c r="J131" s="297">
        <v>169</v>
      </c>
      <c r="K131" s="293">
        <v>0.52071005917159763</v>
      </c>
    </row>
    <row r="132" spans="1:11" ht="15.75" thickBot="1" x14ac:dyDescent="0.3">
      <c r="A132" s="338"/>
      <c r="B132" s="294" t="s">
        <v>10</v>
      </c>
      <c r="C132" s="328"/>
      <c r="D132" s="295">
        <v>99</v>
      </c>
      <c r="E132" s="296">
        <v>0.56565656565656564</v>
      </c>
      <c r="F132" s="334"/>
      <c r="G132" s="297">
        <v>138</v>
      </c>
      <c r="H132" s="296">
        <v>0.57971014492753625</v>
      </c>
      <c r="I132" s="334"/>
      <c r="J132" s="297">
        <v>133</v>
      </c>
      <c r="K132" s="293">
        <v>0.54887218045112784</v>
      </c>
    </row>
    <row r="133" spans="1:11" ht="15.75" thickBot="1" x14ac:dyDescent="0.3">
      <c r="A133" s="338"/>
      <c r="B133" s="294" t="s">
        <v>11</v>
      </c>
      <c r="C133" s="328"/>
      <c r="D133" s="295">
        <v>162</v>
      </c>
      <c r="E133" s="296">
        <v>0.79012345679012341</v>
      </c>
      <c r="F133" s="334"/>
      <c r="G133" s="298">
        <v>147</v>
      </c>
      <c r="H133" s="299">
        <v>0.81632653061224492</v>
      </c>
      <c r="I133" s="334"/>
      <c r="J133" s="297">
        <v>123</v>
      </c>
      <c r="K133" s="293">
        <v>0.81300813008130079</v>
      </c>
    </row>
    <row r="134" spans="1:11" ht="15.75" thickBot="1" x14ac:dyDescent="0.3">
      <c r="A134" s="338"/>
      <c r="B134" s="294" t="s">
        <v>12</v>
      </c>
      <c r="C134" s="328"/>
      <c r="D134" s="295">
        <v>146</v>
      </c>
      <c r="E134" s="296">
        <v>0.7142857142857143</v>
      </c>
      <c r="F134" s="334"/>
      <c r="G134" s="298">
        <v>148</v>
      </c>
      <c r="H134" s="299">
        <v>0.89855072463768115</v>
      </c>
      <c r="I134" s="334"/>
      <c r="J134" s="297">
        <v>135</v>
      </c>
      <c r="K134" s="293">
        <v>0.82307692307692304</v>
      </c>
    </row>
    <row r="135" spans="1:11" ht="15.75" thickBot="1" x14ac:dyDescent="0.3">
      <c r="A135" s="339"/>
      <c r="B135" s="294" t="s">
        <v>13</v>
      </c>
      <c r="C135" s="328"/>
      <c r="D135" s="295">
        <v>130</v>
      </c>
      <c r="E135" s="296">
        <v>0.46511627906976744</v>
      </c>
      <c r="F135" s="334"/>
      <c r="G135" s="298">
        <v>125</v>
      </c>
      <c r="H135" s="299">
        <v>0.65</v>
      </c>
      <c r="I135" s="334"/>
      <c r="J135" s="297">
        <v>170</v>
      </c>
      <c r="K135" s="293">
        <v>0.44827586206896552</v>
      </c>
    </row>
    <row r="136" spans="1:11" ht="9" customHeight="1" thickBot="1" x14ac:dyDescent="0.3">
      <c r="A136" s="300"/>
      <c r="B136" s="301"/>
      <c r="C136" s="328"/>
      <c r="D136" s="300"/>
      <c r="E136" s="301"/>
      <c r="F136" s="334"/>
      <c r="G136" s="300"/>
      <c r="H136" s="301"/>
      <c r="I136" s="334"/>
      <c r="J136" s="300"/>
      <c r="K136" s="301"/>
    </row>
    <row r="137" spans="1:11" ht="25.5" customHeight="1" thickBot="1" x14ac:dyDescent="0.3">
      <c r="A137" s="302" t="s">
        <v>111</v>
      </c>
      <c r="B137" s="263"/>
      <c r="C137" s="330"/>
      <c r="D137" s="303">
        <f>SUM(D130:D135)</f>
        <v>755</v>
      </c>
      <c r="E137" s="304">
        <v>0.64447806354009074</v>
      </c>
      <c r="F137" s="336"/>
      <c r="G137" s="305">
        <f>SUM(G130:G135)</f>
        <v>764</v>
      </c>
      <c r="H137" s="306">
        <v>0.68908819133034382</v>
      </c>
      <c r="I137" s="336"/>
      <c r="J137" s="307">
        <f>SUM(J130:J135)</f>
        <v>730</v>
      </c>
      <c r="K137" s="308">
        <v>0.64300000000000002</v>
      </c>
    </row>
    <row r="138" spans="1:11" ht="9" customHeight="1" x14ac:dyDescent="0.25">
      <c r="A138" s="12"/>
      <c r="B138" s="13"/>
      <c r="C138" s="13"/>
      <c r="D138" s="14"/>
      <c r="E138" s="14"/>
      <c r="F138" s="14"/>
      <c r="G138" s="12"/>
      <c r="H138" s="14"/>
      <c r="I138" s="14"/>
      <c r="J138" s="12"/>
      <c r="K138" s="15"/>
    </row>
    <row r="140" spans="1:11" ht="15.75" x14ac:dyDescent="0.25">
      <c r="A140" s="72" t="s">
        <v>114</v>
      </c>
      <c r="B140" s="73"/>
      <c r="C140" s="74"/>
      <c r="D140" s="56"/>
    </row>
  </sheetData>
  <sheetProtection algorithmName="SHA-512" hashValue="MuT1X8htCljxvny8oT9xLRN9+sK686iTtGl9jKXgqBYzxXL2vRrU8htM4FaRyrNKSc3UM3TKbMwEAZlmsIdIZg==" saltValue="GVjilIIyDdwZUspUgwAmRQ==" spinCount="100000" sheet="1" objects="1" scenarios="1"/>
  <mergeCells count="10">
    <mergeCell ref="A1:K1"/>
    <mergeCell ref="A2:A3"/>
    <mergeCell ref="B2:B3"/>
    <mergeCell ref="C2:C137"/>
    <mergeCell ref="D2:E2"/>
    <mergeCell ref="F2:F137"/>
    <mergeCell ref="G2:H2"/>
    <mergeCell ref="I2:I137"/>
    <mergeCell ref="J2:K2"/>
    <mergeCell ref="A130:A1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C8192-A307-4438-A8D4-85B49FE2F314}">
  <dimension ref="A1:S139"/>
  <sheetViews>
    <sheetView topLeftCell="A121" workbookViewId="0">
      <selection activeCell="D12" sqref="D12"/>
    </sheetView>
  </sheetViews>
  <sheetFormatPr defaultRowHeight="15" x14ac:dyDescent="0.25"/>
  <cols>
    <col min="2" max="2" width="16.5703125" customWidth="1"/>
    <col min="3" max="3" width="17.7109375" customWidth="1"/>
    <col min="4" max="4" width="15" customWidth="1"/>
    <col min="5" max="5" width="12" customWidth="1"/>
    <col min="7" max="7" width="19" customWidth="1"/>
    <col min="8" max="8" width="2" customWidth="1"/>
    <col min="9" max="9" width="17.140625" customWidth="1"/>
    <col min="10" max="10" width="15" customWidth="1"/>
    <col min="11" max="11" width="12" customWidth="1"/>
    <col min="13" max="13" width="19.140625" customWidth="1"/>
    <col min="14" max="14" width="1.7109375" customWidth="1"/>
    <col min="15" max="15" width="15.42578125" customWidth="1"/>
    <col min="16" max="16" width="15" customWidth="1"/>
    <col min="17" max="17" width="12" customWidth="1"/>
    <col min="19" max="19" width="18.7109375" customWidth="1"/>
  </cols>
  <sheetData>
    <row r="1" spans="1:19" ht="23.25" x14ac:dyDescent="0.35">
      <c r="A1" s="340" t="s">
        <v>116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</row>
    <row r="2" spans="1:19" ht="15.75" thickBot="1" x14ac:dyDescent="0.3"/>
    <row r="3" spans="1:19" ht="18" thickBot="1" x14ac:dyDescent="0.3">
      <c r="A3" s="342" t="s">
        <v>1</v>
      </c>
      <c r="B3" s="342" t="s">
        <v>2</v>
      </c>
      <c r="C3" s="344" t="s">
        <v>57</v>
      </c>
      <c r="D3" s="345"/>
      <c r="E3" s="345"/>
      <c r="F3" s="345"/>
      <c r="G3" s="346"/>
      <c r="H3" s="347"/>
      <c r="I3" s="344" t="s">
        <v>58</v>
      </c>
      <c r="J3" s="345"/>
      <c r="K3" s="345"/>
      <c r="L3" s="345"/>
      <c r="M3" s="346"/>
      <c r="N3" s="16"/>
      <c r="O3" s="344" t="s">
        <v>59</v>
      </c>
      <c r="P3" s="345"/>
      <c r="Q3" s="345"/>
      <c r="R3" s="345"/>
      <c r="S3" s="346"/>
    </row>
    <row r="4" spans="1:19" s="140" customFormat="1" ht="52.5" thickBot="1" x14ac:dyDescent="0.3">
      <c r="A4" s="343"/>
      <c r="B4" s="343"/>
      <c r="C4" s="136" t="s">
        <v>60</v>
      </c>
      <c r="D4" s="137" t="s">
        <v>61</v>
      </c>
      <c r="E4" s="137" t="s">
        <v>62</v>
      </c>
      <c r="F4" s="138" t="s">
        <v>63</v>
      </c>
      <c r="G4" s="318" t="s">
        <v>64</v>
      </c>
      <c r="H4" s="348"/>
      <c r="I4" s="136" t="s">
        <v>63</v>
      </c>
      <c r="J4" s="137" t="s">
        <v>65</v>
      </c>
      <c r="K4" s="137" t="s">
        <v>66</v>
      </c>
      <c r="L4" s="138" t="s">
        <v>67</v>
      </c>
      <c r="M4" s="318" t="s">
        <v>68</v>
      </c>
      <c r="N4" s="319"/>
      <c r="O4" s="136" t="s">
        <v>67</v>
      </c>
      <c r="P4" s="137" t="s">
        <v>69</v>
      </c>
      <c r="Q4" s="137" t="s">
        <v>70</v>
      </c>
      <c r="R4" s="138" t="s">
        <v>71</v>
      </c>
      <c r="S4" s="139" t="s">
        <v>72</v>
      </c>
    </row>
    <row r="5" spans="1:19" ht="15.75" x14ac:dyDescent="0.25">
      <c r="A5" s="17" t="s">
        <v>73</v>
      </c>
      <c r="B5" s="17" t="s">
        <v>9</v>
      </c>
      <c r="C5" s="75">
        <v>35</v>
      </c>
      <c r="D5" s="76"/>
      <c r="E5" s="76">
        <f>C5-D5</f>
        <v>35</v>
      </c>
      <c r="F5" s="76">
        <v>17</v>
      </c>
      <c r="G5" s="68">
        <f>F5/E5</f>
        <v>0.48571428571428571</v>
      </c>
      <c r="H5" s="348"/>
      <c r="I5" s="66">
        <v>47</v>
      </c>
      <c r="J5" s="116"/>
      <c r="K5" s="117">
        <v>47</v>
      </c>
      <c r="L5" s="118">
        <v>27</v>
      </c>
      <c r="M5" s="119">
        <f>L5/K5</f>
        <v>0.57446808510638303</v>
      </c>
      <c r="N5" s="18"/>
      <c r="O5" s="69">
        <v>24</v>
      </c>
      <c r="P5" s="124"/>
      <c r="Q5" s="125">
        <v>24</v>
      </c>
      <c r="R5" s="126">
        <v>8</v>
      </c>
      <c r="S5" s="71">
        <f>R5/Q5</f>
        <v>0.33333333333333331</v>
      </c>
    </row>
    <row r="6" spans="1:19" ht="15.75" x14ac:dyDescent="0.25">
      <c r="A6" s="19" t="s">
        <v>73</v>
      </c>
      <c r="B6" s="19" t="s">
        <v>10</v>
      </c>
      <c r="C6" s="77">
        <v>15</v>
      </c>
      <c r="D6" s="78"/>
      <c r="E6" s="76">
        <f>C6-D6</f>
        <v>15</v>
      </c>
      <c r="F6" s="78">
        <v>9</v>
      </c>
      <c r="G6" s="68">
        <f>F6/E6</f>
        <v>0.6</v>
      </c>
      <c r="H6" s="348"/>
      <c r="I6" s="67">
        <v>21</v>
      </c>
      <c r="J6" s="118"/>
      <c r="K6" s="120">
        <v>21</v>
      </c>
      <c r="L6" s="116">
        <v>11</v>
      </c>
      <c r="M6" s="119">
        <f>L6/K6</f>
        <v>0.52380952380952384</v>
      </c>
      <c r="N6" s="18"/>
      <c r="O6" s="70">
        <v>31</v>
      </c>
      <c r="P6" s="126"/>
      <c r="Q6" s="127">
        <v>31</v>
      </c>
      <c r="R6" s="124">
        <v>14</v>
      </c>
      <c r="S6" s="71">
        <f>R6/Q6</f>
        <v>0.45161290322580644</v>
      </c>
    </row>
    <row r="7" spans="1:19" ht="15.75" x14ac:dyDescent="0.25">
      <c r="A7" s="19" t="s">
        <v>73</v>
      </c>
      <c r="B7" s="19" t="s">
        <v>11</v>
      </c>
      <c r="C7" s="77">
        <v>34</v>
      </c>
      <c r="D7" s="78"/>
      <c r="E7" s="76">
        <f>C7-D7</f>
        <v>34</v>
      </c>
      <c r="F7" s="78">
        <v>23</v>
      </c>
      <c r="G7" s="68">
        <f>F7/E7</f>
        <v>0.67647058823529416</v>
      </c>
      <c r="H7" s="348"/>
      <c r="I7" s="67">
        <v>23</v>
      </c>
      <c r="J7" s="118"/>
      <c r="K7" s="120">
        <v>23</v>
      </c>
      <c r="L7" s="116">
        <v>18</v>
      </c>
      <c r="M7" s="119">
        <f>L7/K7</f>
        <v>0.78260869565217395</v>
      </c>
      <c r="N7" s="18"/>
      <c r="O7" s="70">
        <v>23</v>
      </c>
      <c r="P7" s="126"/>
      <c r="Q7" s="127">
        <v>23</v>
      </c>
      <c r="R7" s="124">
        <v>17</v>
      </c>
      <c r="S7" s="71">
        <f>R7/Q7</f>
        <v>0.73913043478260865</v>
      </c>
    </row>
    <row r="8" spans="1:19" ht="15.75" x14ac:dyDescent="0.25">
      <c r="A8" s="19" t="s">
        <v>73</v>
      </c>
      <c r="B8" s="19" t="s">
        <v>12</v>
      </c>
      <c r="C8" s="77">
        <v>29</v>
      </c>
      <c r="D8" s="78"/>
      <c r="E8" s="76">
        <f>C8-D8</f>
        <v>29</v>
      </c>
      <c r="F8" s="78">
        <v>23</v>
      </c>
      <c r="G8" s="68">
        <f>F8/E8</f>
        <v>0.7931034482758621</v>
      </c>
      <c r="H8" s="348"/>
      <c r="I8" s="66">
        <v>24</v>
      </c>
      <c r="J8" s="116"/>
      <c r="K8" s="120">
        <v>24</v>
      </c>
      <c r="L8" s="116">
        <v>21</v>
      </c>
      <c r="M8" s="119">
        <f>L8/K8</f>
        <v>0.875</v>
      </c>
      <c r="N8" s="18"/>
      <c r="O8" s="69">
        <v>17</v>
      </c>
      <c r="P8" s="124"/>
      <c r="Q8" s="127">
        <v>17</v>
      </c>
      <c r="R8" s="124">
        <v>10</v>
      </c>
      <c r="S8" s="71">
        <f>R8/Q8</f>
        <v>0.58823529411764708</v>
      </c>
    </row>
    <row r="9" spans="1:19" ht="15.75" x14ac:dyDescent="0.25">
      <c r="A9" s="20" t="s">
        <v>73</v>
      </c>
      <c r="B9" s="20" t="s">
        <v>13</v>
      </c>
      <c r="C9" s="79">
        <v>27</v>
      </c>
      <c r="D9" s="80">
        <v>23</v>
      </c>
      <c r="E9" s="76">
        <f>C9-D9</f>
        <v>4</v>
      </c>
      <c r="F9" s="80">
        <v>4</v>
      </c>
      <c r="G9" s="68">
        <f>F9/E9</f>
        <v>1</v>
      </c>
      <c r="H9" s="348"/>
      <c r="I9" s="66">
        <v>27</v>
      </c>
      <c r="J9" s="116">
        <v>3</v>
      </c>
      <c r="K9" s="117">
        <v>4</v>
      </c>
      <c r="L9" s="118">
        <v>3</v>
      </c>
      <c r="M9" s="119">
        <f>L9/K9</f>
        <v>0.75</v>
      </c>
      <c r="N9" s="18"/>
      <c r="O9" s="69">
        <v>30</v>
      </c>
      <c r="P9" s="124">
        <v>18</v>
      </c>
      <c r="Q9" s="125">
        <v>12</v>
      </c>
      <c r="R9" s="126">
        <v>4</v>
      </c>
      <c r="S9" s="71">
        <f>R9/Q9</f>
        <v>0.33333333333333331</v>
      </c>
    </row>
    <row r="10" spans="1:19" ht="16.5" thickBot="1" x14ac:dyDescent="0.3">
      <c r="A10" s="21" t="s">
        <v>73</v>
      </c>
      <c r="B10" s="20" t="s">
        <v>74</v>
      </c>
      <c r="C10" s="77"/>
      <c r="D10" s="78"/>
      <c r="E10" s="80"/>
      <c r="F10" s="80"/>
      <c r="G10" s="81"/>
      <c r="H10" s="348"/>
      <c r="I10" s="121"/>
      <c r="J10" s="122"/>
      <c r="K10" s="120"/>
      <c r="L10" s="116"/>
      <c r="M10" s="119"/>
      <c r="N10" s="22"/>
      <c r="O10" s="128"/>
      <c r="P10" s="129"/>
      <c r="Q10" s="127"/>
      <c r="R10" s="124"/>
      <c r="S10" s="71"/>
    </row>
    <row r="11" spans="1:19" ht="16.5" thickBot="1" x14ac:dyDescent="0.3">
      <c r="A11" s="162" t="s">
        <v>75</v>
      </c>
      <c r="B11" s="163"/>
      <c r="C11" s="82">
        <v>140</v>
      </c>
      <c r="D11" s="83">
        <v>23</v>
      </c>
      <c r="E11" s="83">
        <v>117</v>
      </c>
      <c r="F11" s="84">
        <v>76</v>
      </c>
      <c r="G11" s="3">
        <v>0.65</v>
      </c>
      <c r="H11" s="348"/>
      <c r="I11" s="2">
        <v>144</v>
      </c>
      <c r="J11" s="83">
        <v>3</v>
      </c>
      <c r="K11" s="83">
        <f>SUM(K5:K10)</f>
        <v>119</v>
      </c>
      <c r="L11" s="84">
        <f>SUM(L5:L10)</f>
        <v>80</v>
      </c>
      <c r="M11" s="3">
        <f>13/17</f>
        <v>0.76470588235294112</v>
      </c>
      <c r="N11" s="24"/>
      <c r="O11" s="2">
        <v>125</v>
      </c>
      <c r="P11" s="83">
        <v>18</v>
      </c>
      <c r="Q11" s="83">
        <v>107</v>
      </c>
      <c r="R11" s="84">
        <v>53</v>
      </c>
      <c r="S11" s="130">
        <f t="shared" ref="S11:S16" si="0">R11/Q11</f>
        <v>0.49532710280373832</v>
      </c>
    </row>
    <row r="12" spans="1:19" ht="15.75" x14ac:dyDescent="0.25">
      <c r="A12" s="17" t="s">
        <v>76</v>
      </c>
      <c r="B12" s="17" t="s">
        <v>9</v>
      </c>
      <c r="C12" s="85">
        <v>29</v>
      </c>
      <c r="D12" s="86"/>
      <c r="E12" s="85">
        <v>29</v>
      </c>
      <c r="F12" s="86">
        <v>16</v>
      </c>
      <c r="G12" s="87">
        <v>0.55000000000000004</v>
      </c>
      <c r="H12" s="348"/>
      <c r="I12" s="66">
        <v>22</v>
      </c>
      <c r="J12" s="116"/>
      <c r="K12" s="117">
        <v>22</v>
      </c>
      <c r="L12" s="118">
        <v>14</v>
      </c>
      <c r="M12" s="119">
        <f>L12/K12</f>
        <v>0.63636363636363635</v>
      </c>
      <c r="N12" s="18"/>
      <c r="O12" s="69">
        <v>17</v>
      </c>
      <c r="P12" s="124"/>
      <c r="Q12" s="125">
        <v>17</v>
      </c>
      <c r="R12" s="126">
        <v>7</v>
      </c>
      <c r="S12" s="71">
        <f t="shared" si="0"/>
        <v>0.41176470588235292</v>
      </c>
    </row>
    <row r="13" spans="1:19" ht="15.75" x14ac:dyDescent="0.25">
      <c r="A13" s="25" t="s">
        <v>76</v>
      </c>
      <c r="B13" s="19" t="s">
        <v>10</v>
      </c>
      <c r="C13" s="88">
        <v>9</v>
      </c>
      <c r="D13" s="89"/>
      <c r="E13" s="89">
        <v>9</v>
      </c>
      <c r="F13" s="89">
        <v>7</v>
      </c>
      <c r="G13" s="68">
        <v>0.78</v>
      </c>
      <c r="H13" s="348"/>
      <c r="I13" s="67">
        <v>23</v>
      </c>
      <c r="J13" s="118"/>
      <c r="K13" s="120">
        <v>23</v>
      </c>
      <c r="L13" s="116">
        <v>10</v>
      </c>
      <c r="M13" s="119">
        <f>L13/K13</f>
        <v>0.43478260869565216</v>
      </c>
      <c r="N13" s="18"/>
      <c r="O13" s="70">
        <v>10</v>
      </c>
      <c r="P13" s="126"/>
      <c r="Q13" s="127">
        <v>10</v>
      </c>
      <c r="R13" s="124">
        <v>5</v>
      </c>
      <c r="S13" s="71">
        <f t="shared" si="0"/>
        <v>0.5</v>
      </c>
    </row>
    <row r="14" spans="1:19" ht="15.75" x14ac:dyDescent="0.25">
      <c r="A14" s="19" t="s">
        <v>76</v>
      </c>
      <c r="B14" s="19" t="s">
        <v>11</v>
      </c>
      <c r="C14" s="88">
        <v>17</v>
      </c>
      <c r="D14" s="89"/>
      <c r="E14" s="89">
        <v>17</v>
      </c>
      <c r="F14" s="89">
        <v>14</v>
      </c>
      <c r="G14" s="68">
        <v>0.82</v>
      </c>
      <c r="H14" s="348"/>
      <c r="I14" s="67">
        <v>10</v>
      </c>
      <c r="J14" s="118"/>
      <c r="K14" s="120">
        <v>10</v>
      </c>
      <c r="L14" s="116">
        <v>9</v>
      </c>
      <c r="M14" s="119">
        <f>L14/K14</f>
        <v>0.9</v>
      </c>
      <c r="N14" s="18"/>
      <c r="O14" s="70">
        <v>15</v>
      </c>
      <c r="P14" s="126"/>
      <c r="Q14" s="127">
        <v>15</v>
      </c>
      <c r="R14" s="124">
        <v>11</v>
      </c>
      <c r="S14" s="71">
        <f t="shared" si="0"/>
        <v>0.73333333333333328</v>
      </c>
    </row>
    <row r="15" spans="1:19" ht="15.75" x14ac:dyDescent="0.25">
      <c r="A15" s="19" t="s">
        <v>76</v>
      </c>
      <c r="B15" s="19" t="s">
        <v>12</v>
      </c>
      <c r="C15" s="88">
        <v>20</v>
      </c>
      <c r="D15" s="89"/>
      <c r="E15" s="89">
        <v>20</v>
      </c>
      <c r="F15" s="89">
        <v>14</v>
      </c>
      <c r="G15" s="68">
        <v>0.7</v>
      </c>
      <c r="H15" s="348"/>
      <c r="I15" s="66">
        <v>17</v>
      </c>
      <c r="J15" s="116"/>
      <c r="K15" s="120">
        <v>17</v>
      </c>
      <c r="L15" s="116">
        <v>15</v>
      </c>
      <c r="M15" s="119">
        <f>L15/K15</f>
        <v>0.88235294117647056</v>
      </c>
      <c r="N15" s="18"/>
      <c r="O15" s="69">
        <v>14</v>
      </c>
      <c r="P15" s="124">
        <v>2</v>
      </c>
      <c r="Q15" s="127">
        <v>12</v>
      </c>
      <c r="R15" s="124">
        <v>10</v>
      </c>
      <c r="S15" s="71">
        <f t="shared" si="0"/>
        <v>0.83333333333333337</v>
      </c>
    </row>
    <row r="16" spans="1:19" ht="15.75" x14ac:dyDescent="0.25">
      <c r="A16" s="20" t="s">
        <v>76</v>
      </c>
      <c r="B16" s="19" t="s">
        <v>13</v>
      </c>
      <c r="C16" s="88">
        <v>11</v>
      </c>
      <c r="D16" s="89">
        <v>10</v>
      </c>
      <c r="E16" s="89">
        <v>1</v>
      </c>
      <c r="F16" s="89">
        <v>0</v>
      </c>
      <c r="G16" s="68">
        <v>0</v>
      </c>
      <c r="H16" s="348"/>
      <c r="I16" s="66">
        <v>13</v>
      </c>
      <c r="J16" s="116">
        <v>10</v>
      </c>
      <c r="K16" s="117">
        <v>3</v>
      </c>
      <c r="L16" s="118">
        <v>2</v>
      </c>
      <c r="M16" s="119">
        <f>L16/K16</f>
        <v>0.66666666666666663</v>
      </c>
      <c r="N16" s="18"/>
      <c r="O16" s="69">
        <v>16</v>
      </c>
      <c r="P16" s="124">
        <v>14</v>
      </c>
      <c r="Q16" s="125">
        <v>2</v>
      </c>
      <c r="R16" s="126">
        <v>1</v>
      </c>
      <c r="S16" s="71">
        <f t="shared" si="0"/>
        <v>0.5</v>
      </c>
    </row>
    <row r="17" spans="1:19" ht="16.5" thickBot="1" x14ac:dyDescent="0.3">
      <c r="A17" s="21" t="s">
        <v>76</v>
      </c>
      <c r="B17" s="26" t="s">
        <v>74</v>
      </c>
      <c r="C17" s="77"/>
      <c r="D17" s="78"/>
      <c r="E17" s="90"/>
      <c r="F17" s="90"/>
      <c r="G17" s="81"/>
      <c r="H17" s="348"/>
      <c r="I17" s="121"/>
      <c r="J17" s="122"/>
      <c r="K17" s="120"/>
      <c r="L17" s="116"/>
      <c r="M17" s="119"/>
      <c r="N17" s="22"/>
      <c r="O17" s="128"/>
      <c r="P17" s="129"/>
      <c r="Q17" s="127"/>
      <c r="R17" s="124"/>
      <c r="S17" s="71"/>
    </row>
    <row r="18" spans="1:19" ht="16.5" thickBot="1" x14ac:dyDescent="0.3">
      <c r="A18" s="162" t="s">
        <v>77</v>
      </c>
      <c r="B18" s="163"/>
      <c r="C18" s="82">
        <v>86</v>
      </c>
      <c r="D18" s="83">
        <v>10</v>
      </c>
      <c r="E18" s="83">
        <v>76</v>
      </c>
      <c r="F18" s="84">
        <v>51</v>
      </c>
      <c r="G18" s="3">
        <v>0.67</v>
      </c>
      <c r="H18" s="348"/>
      <c r="I18" s="2">
        <v>85</v>
      </c>
      <c r="J18" s="83">
        <v>10</v>
      </c>
      <c r="K18" s="83">
        <f>SUM(K12:K17)</f>
        <v>75</v>
      </c>
      <c r="L18" s="84">
        <f>SUM(L12:L17)</f>
        <v>50</v>
      </c>
      <c r="M18" s="3">
        <v>0.66</v>
      </c>
      <c r="N18" s="24"/>
      <c r="O18" s="2">
        <v>72</v>
      </c>
      <c r="P18" s="83">
        <v>16</v>
      </c>
      <c r="Q18" s="83">
        <f>SUM(Q12,Q13,Q14,Q15,Q16)</f>
        <v>56</v>
      </c>
      <c r="R18" s="84">
        <f>SUM(R12,R13,R14,R15,R16)</f>
        <v>34</v>
      </c>
      <c r="S18" s="130">
        <f>R18/Q18</f>
        <v>0.6071428571428571</v>
      </c>
    </row>
    <row r="19" spans="1:19" ht="15.75" x14ac:dyDescent="0.25">
      <c r="A19" s="17" t="s">
        <v>78</v>
      </c>
      <c r="B19" s="17" t="s">
        <v>9</v>
      </c>
      <c r="C19" s="91">
        <v>2</v>
      </c>
      <c r="D19" s="92"/>
      <c r="E19" s="92">
        <v>2</v>
      </c>
      <c r="F19" s="92">
        <v>2</v>
      </c>
      <c r="G19" s="68">
        <v>1</v>
      </c>
      <c r="H19" s="348"/>
      <c r="I19" s="66">
        <v>3</v>
      </c>
      <c r="J19" s="116"/>
      <c r="K19" s="117">
        <v>3</v>
      </c>
      <c r="L19" s="118">
        <v>1</v>
      </c>
      <c r="M19" s="119">
        <v>0.33</v>
      </c>
      <c r="N19" s="18"/>
      <c r="O19" s="69"/>
      <c r="P19" s="124"/>
      <c r="Q19" s="125"/>
      <c r="R19" s="126"/>
      <c r="S19" s="71"/>
    </row>
    <row r="20" spans="1:19" ht="15.75" x14ac:dyDescent="0.25">
      <c r="A20" s="17" t="s">
        <v>78</v>
      </c>
      <c r="B20" s="19" t="s">
        <v>10</v>
      </c>
      <c r="C20" s="91">
        <v>3</v>
      </c>
      <c r="D20" s="92"/>
      <c r="E20" s="92">
        <v>3</v>
      </c>
      <c r="F20" s="92">
        <v>2</v>
      </c>
      <c r="G20" s="68">
        <v>0.67</v>
      </c>
      <c r="H20" s="348"/>
      <c r="I20" s="67">
        <v>6</v>
      </c>
      <c r="J20" s="118"/>
      <c r="K20" s="120">
        <v>6</v>
      </c>
      <c r="L20" s="116">
        <v>4</v>
      </c>
      <c r="M20" s="119">
        <v>0.67</v>
      </c>
      <c r="N20" s="18"/>
      <c r="O20" s="69">
        <v>1</v>
      </c>
      <c r="P20" s="124"/>
      <c r="Q20" s="125">
        <v>1</v>
      </c>
      <c r="R20" s="126">
        <v>1</v>
      </c>
      <c r="S20" s="71">
        <f>R20/Q20</f>
        <v>1</v>
      </c>
    </row>
    <row r="21" spans="1:19" ht="15.75" x14ac:dyDescent="0.25">
      <c r="A21" s="19" t="s">
        <v>78</v>
      </c>
      <c r="B21" s="19" t="s">
        <v>11</v>
      </c>
      <c r="C21" s="88">
        <v>1</v>
      </c>
      <c r="D21" s="89"/>
      <c r="E21" s="89">
        <v>1</v>
      </c>
      <c r="F21" s="89">
        <v>1</v>
      </c>
      <c r="G21" s="68">
        <v>1</v>
      </c>
      <c r="H21" s="348"/>
      <c r="I21" s="67">
        <v>3</v>
      </c>
      <c r="J21" s="118"/>
      <c r="K21" s="120">
        <v>3</v>
      </c>
      <c r="L21" s="116">
        <v>3</v>
      </c>
      <c r="M21" s="119">
        <v>1</v>
      </c>
      <c r="N21" s="18"/>
      <c r="O21" s="70">
        <v>2</v>
      </c>
      <c r="P21" s="126"/>
      <c r="Q21" s="127">
        <v>2</v>
      </c>
      <c r="R21" s="124">
        <v>1</v>
      </c>
      <c r="S21" s="71">
        <f>R21/Q21</f>
        <v>0.5</v>
      </c>
    </row>
    <row r="22" spans="1:19" ht="15.75" x14ac:dyDescent="0.25">
      <c r="A22" s="19" t="s">
        <v>78</v>
      </c>
      <c r="B22" s="19" t="s">
        <v>12</v>
      </c>
      <c r="C22" s="88">
        <v>1</v>
      </c>
      <c r="D22" s="89"/>
      <c r="E22" s="89">
        <v>1</v>
      </c>
      <c r="F22" s="89">
        <v>1</v>
      </c>
      <c r="G22" s="68">
        <v>1</v>
      </c>
      <c r="H22" s="348"/>
      <c r="I22" s="66">
        <v>3</v>
      </c>
      <c r="J22" s="116"/>
      <c r="K22" s="120">
        <v>3</v>
      </c>
      <c r="L22" s="116">
        <v>3</v>
      </c>
      <c r="M22" s="119">
        <v>1</v>
      </c>
      <c r="N22" s="18"/>
      <c r="O22" s="69">
        <v>4</v>
      </c>
      <c r="P22" s="124"/>
      <c r="Q22" s="127">
        <v>4</v>
      </c>
      <c r="R22" s="124">
        <v>3</v>
      </c>
      <c r="S22" s="71">
        <f>R22/Q22</f>
        <v>0.75</v>
      </c>
    </row>
    <row r="23" spans="1:19" ht="15.75" x14ac:dyDescent="0.25">
      <c r="A23" s="19" t="s">
        <v>78</v>
      </c>
      <c r="B23" s="19" t="s">
        <v>13</v>
      </c>
      <c r="C23" s="88">
        <v>2</v>
      </c>
      <c r="D23" s="89">
        <v>1</v>
      </c>
      <c r="E23" s="89">
        <v>1</v>
      </c>
      <c r="F23" s="89">
        <v>0</v>
      </c>
      <c r="G23" s="68">
        <v>0</v>
      </c>
      <c r="H23" s="348"/>
      <c r="I23" s="66"/>
      <c r="J23" s="116"/>
      <c r="K23" s="117"/>
      <c r="L23" s="118"/>
      <c r="M23" s="119"/>
      <c r="N23" s="18"/>
      <c r="O23" s="69">
        <v>2</v>
      </c>
      <c r="P23" s="124"/>
      <c r="Q23" s="125">
        <v>2</v>
      </c>
      <c r="R23" s="126">
        <v>0</v>
      </c>
      <c r="S23" s="71">
        <f>R23/Q23</f>
        <v>0</v>
      </c>
    </row>
    <row r="24" spans="1:19" ht="16.5" thickBot="1" x14ac:dyDescent="0.3">
      <c r="A24" s="19" t="s">
        <v>78</v>
      </c>
      <c r="B24" s="17" t="s">
        <v>74</v>
      </c>
      <c r="C24" s="91"/>
      <c r="D24" s="92"/>
      <c r="E24" s="90"/>
      <c r="F24" s="90"/>
      <c r="G24" s="81"/>
      <c r="H24" s="348"/>
      <c r="I24" s="121"/>
      <c r="J24" s="122"/>
      <c r="K24" s="120"/>
      <c r="L24" s="116"/>
      <c r="M24" s="119"/>
      <c r="N24" s="22"/>
      <c r="O24" s="128"/>
      <c r="P24" s="129"/>
      <c r="Q24" s="127"/>
      <c r="R24" s="124"/>
      <c r="S24" s="71"/>
    </row>
    <row r="25" spans="1:19" ht="16.5" thickBot="1" x14ac:dyDescent="0.3">
      <c r="A25" s="162" t="s">
        <v>79</v>
      </c>
      <c r="B25" s="163"/>
      <c r="C25" s="82">
        <v>9</v>
      </c>
      <c r="D25" s="83">
        <v>1</v>
      </c>
      <c r="E25" s="83">
        <v>8</v>
      </c>
      <c r="F25" s="84">
        <v>6</v>
      </c>
      <c r="G25" s="3">
        <v>0.75</v>
      </c>
      <c r="H25" s="348"/>
      <c r="I25" s="2">
        <v>15</v>
      </c>
      <c r="J25" s="83"/>
      <c r="K25" s="83">
        <v>15</v>
      </c>
      <c r="L25" s="84">
        <v>11</v>
      </c>
      <c r="M25" s="3">
        <v>0.73</v>
      </c>
      <c r="N25" s="24"/>
      <c r="O25" s="2">
        <v>9</v>
      </c>
      <c r="P25" s="83"/>
      <c r="Q25" s="83">
        <v>9</v>
      </c>
      <c r="R25" s="84">
        <f>SUM(R19,R20,R21,R22,R23)</f>
        <v>5</v>
      </c>
      <c r="S25" s="130">
        <f>R25/Q25</f>
        <v>0.55555555555555558</v>
      </c>
    </row>
    <row r="26" spans="1:19" ht="15.75" x14ac:dyDescent="0.25">
      <c r="A26" s="25" t="s">
        <v>80</v>
      </c>
      <c r="B26" s="17" t="s">
        <v>9</v>
      </c>
      <c r="C26" s="88">
        <v>0</v>
      </c>
      <c r="D26" s="89"/>
      <c r="E26" s="89">
        <v>0</v>
      </c>
      <c r="F26" s="89">
        <v>0</v>
      </c>
      <c r="G26" s="68"/>
      <c r="H26" s="348"/>
      <c r="I26" s="66">
        <v>2</v>
      </c>
      <c r="J26" s="116"/>
      <c r="K26" s="117">
        <v>2</v>
      </c>
      <c r="L26" s="118">
        <v>1</v>
      </c>
      <c r="M26" s="119">
        <f>L26/K26</f>
        <v>0.5</v>
      </c>
      <c r="N26" s="18"/>
      <c r="O26" s="69">
        <v>1</v>
      </c>
      <c r="P26" s="124"/>
      <c r="Q26" s="125">
        <v>1</v>
      </c>
      <c r="R26" s="126">
        <v>0</v>
      </c>
      <c r="S26" s="71">
        <f>R26/Q26</f>
        <v>0</v>
      </c>
    </row>
    <row r="27" spans="1:19" ht="15.75" x14ac:dyDescent="0.25">
      <c r="A27" s="17" t="s">
        <v>80</v>
      </c>
      <c r="B27" s="19" t="s">
        <v>10</v>
      </c>
      <c r="C27" s="91">
        <v>1</v>
      </c>
      <c r="D27" s="92"/>
      <c r="E27" s="89">
        <v>1</v>
      </c>
      <c r="F27" s="89">
        <v>0</v>
      </c>
      <c r="G27" s="68">
        <v>0</v>
      </c>
      <c r="H27" s="348"/>
      <c r="I27" s="67"/>
      <c r="J27" s="118"/>
      <c r="K27" s="120"/>
      <c r="L27" s="116"/>
      <c r="M27" s="119"/>
      <c r="N27" s="18"/>
      <c r="O27" s="70"/>
      <c r="P27" s="126"/>
      <c r="Q27" s="127"/>
      <c r="R27" s="124"/>
      <c r="S27" s="71"/>
    </row>
    <row r="28" spans="1:19" ht="15.75" x14ac:dyDescent="0.25">
      <c r="A28" s="25" t="s">
        <v>80</v>
      </c>
      <c r="B28" s="19" t="s">
        <v>11</v>
      </c>
      <c r="C28" s="88">
        <v>4</v>
      </c>
      <c r="D28" s="89"/>
      <c r="E28" s="89">
        <v>4</v>
      </c>
      <c r="F28" s="89">
        <v>3</v>
      </c>
      <c r="G28" s="68">
        <v>0.75</v>
      </c>
      <c r="H28" s="348"/>
      <c r="I28" s="67"/>
      <c r="J28" s="118"/>
      <c r="K28" s="120"/>
      <c r="L28" s="116"/>
      <c r="M28" s="119"/>
      <c r="N28" s="18"/>
      <c r="O28" s="70">
        <v>1</v>
      </c>
      <c r="P28" s="126"/>
      <c r="Q28" s="127">
        <v>1</v>
      </c>
      <c r="R28" s="124">
        <v>1</v>
      </c>
      <c r="S28" s="71">
        <v>1</v>
      </c>
    </row>
    <row r="29" spans="1:19" ht="15.75" x14ac:dyDescent="0.25">
      <c r="A29" s="25" t="s">
        <v>80</v>
      </c>
      <c r="B29" s="19" t="s">
        <v>12</v>
      </c>
      <c r="C29" s="88">
        <v>4</v>
      </c>
      <c r="D29" s="89"/>
      <c r="E29" s="89">
        <v>4</v>
      </c>
      <c r="F29" s="89">
        <v>4</v>
      </c>
      <c r="G29" s="68">
        <v>1</v>
      </c>
      <c r="H29" s="348"/>
      <c r="I29" s="66">
        <v>4</v>
      </c>
      <c r="J29" s="116"/>
      <c r="K29" s="120">
        <v>4</v>
      </c>
      <c r="L29" s="116">
        <v>3</v>
      </c>
      <c r="M29" s="119">
        <f>L29/K29</f>
        <v>0.75</v>
      </c>
      <c r="N29" s="18"/>
      <c r="O29" s="69">
        <v>1</v>
      </c>
      <c r="P29" s="124"/>
      <c r="Q29" s="127">
        <v>1</v>
      </c>
      <c r="R29" s="124">
        <v>1</v>
      </c>
      <c r="S29" s="71">
        <f>R29/Q29</f>
        <v>1</v>
      </c>
    </row>
    <row r="30" spans="1:19" ht="15.75" x14ac:dyDescent="0.25">
      <c r="A30" s="19" t="s">
        <v>80</v>
      </c>
      <c r="B30" s="19" t="s">
        <v>13</v>
      </c>
      <c r="C30" s="88">
        <v>2</v>
      </c>
      <c r="D30" s="89">
        <v>1</v>
      </c>
      <c r="E30" s="89">
        <v>1</v>
      </c>
      <c r="F30" s="89">
        <v>1</v>
      </c>
      <c r="G30" s="68">
        <v>1</v>
      </c>
      <c r="H30" s="348"/>
      <c r="I30" s="66">
        <v>6</v>
      </c>
      <c r="J30" s="116">
        <v>2</v>
      </c>
      <c r="K30" s="117">
        <v>4</v>
      </c>
      <c r="L30" s="118">
        <v>4</v>
      </c>
      <c r="M30" s="119">
        <f>L30/K30</f>
        <v>1</v>
      </c>
      <c r="N30" s="18"/>
      <c r="O30" s="69">
        <v>7</v>
      </c>
      <c r="P30" s="124">
        <v>5</v>
      </c>
      <c r="Q30" s="125">
        <v>2</v>
      </c>
      <c r="R30" s="126">
        <v>1</v>
      </c>
      <c r="S30" s="71">
        <f>R30/Q30</f>
        <v>0.5</v>
      </c>
    </row>
    <row r="31" spans="1:19" ht="16.5" thickBot="1" x14ac:dyDescent="0.3">
      <c r="A31" s="21" t="s">
        <v>80</v>
      </c>
      <c r="B31" s="17" t="s">
        <v>74</v>
      </c>
      <c r="C31" s="91"/>
      <c r="D31" s="92"/>
      <c r="E31" s="89"/>
      <c r="F31" s="89"/>
      <c r="G31" s="81"/>
      <c r="H31" s="348"/>
      <c r="I31" s="121"/>
      <c r="J31" s="122"/>
      <c r="K31" s="120"/>
      <c r="L31" s="116"/>
      <c r="M31" s="119"/>
      <c r="N31" s="22"/>
      <c r="O31" s="128"/>
      <c r="P31" s="129"/>
      <c r="Q31" s="127"/>
      <c r="R31" s="124"/>
      <c r="S31" s="71"/>
    </row>
    <row r="32" spans="1:19" ht="16.5" thickBot="1" x14ac:dyDescent="0.3">
      <c r="A32" s="162" t="s">
        <v>81</v>
      </c>
      <c r="B32" s="163"/>
      <c r="C32" s="82">
        <v>11</v>
      </c>
      <c r="D32" s="83">
        <v>1</v>
      </c>
      <c r="E32" s="83">
        <v>10</v>
      </c>
      <c r="F32" s="84">
        <v>8</v>
      </c>
      <c r="G32" s="3">
        <v>0.8</v>
      </c>
      <c r="H32" s="348"/>
      <c r="I32" s="2">
        <v>12</v>
      </c>
      <c r="J32" s="83">
        <v>2</v>
      </c>
      <c r="K32" s="83">
        <v>10</v>
      </c>
      <c r="L32" s="84">
        <v>8</v>
      </c>
      <c r="M32" s="3">
        <v>0.8</v>
      </c>
      <c r="N32" s="24"/>
      <c r="O32" s="2">
        <v>10</v>
      </c>
      <c r="P32" s="83">
        <v>5</v>
      </c>
      <c r="Q32" s="83">
        <v>5</v>
      </c>
      <c r="R32" s="84">
        <v>3</v>
      </c>
      <c r="S32" s="130">
        <f t="shared" ref="S32:S37" si="1">R32/Q32</f>
        <v>0.6</v>
      </c>
    </row>
    <row r="33" spans="1:19" ht="15.75" x14ac:dyDescent="0.25">
      <c r="A33" s="17" t="s">
        <v>82</v>
      </c>
      <c r="B33" s="17" t="s">
        <v>9</v>
      </c>
      <c r="C33" s="91">
        <v>11</v>
      </c>
      <c r="D33" s="92"/>
      <c r="E33" s="90">
        <v>11</v>
      </c>
      <c r="F33" s="90">
        <v>6</v>
      </c>
      <c r="G33" s="68">
        <v>0.55000000000000004</v>
      </c>
      <c r="H33" s="348"/>
      <c r="I33" s="66">
        <v>8</v>
      </c>
      <c r="J33" s="116"/>
      <c r="K33" s="117">
        <v>8</v>
      </c>
      <c r="L33" s="118">
        <v>6</v>
      </c>
      <c r="M33" s="119">
        <f>L33/K33</f>
        <v>0.75</v>
      </c>
      <c r="N33" s="18"/>
      <c r="O33" s="69">
        <v>7</v>
      </c>
      <c r="P33" s="124"/>
      <c r="Q33" s="125">
        <v>7</v>
      </c>
      <c r="R33" s="126">
        <v>3</v>
      </c>
      <c r="S33" s="71">
        <f t="shared" si="1"/>
        <v>0.42857142857142855</v>
      </c>
    </row>
    <row r="34" spans="1:19" ht="15.75" x14ac:dyDescent="0.25">
      <c r="A34" s="17" t="s">
        <v>82</v>
      </c>
      <c r="B34" s="19" t="s">
        <v>10</v>
      </c>
      <c r="C34" s="91">
        <v>7</v>
      </c>
      <c r="D34" s="92"/>
      <c r="E34" s="89">
        <v>7</v>
      </c>
      <c r="F34" s="89">
        <v>6</v>
      </c>
      <c r="G34" s="68">
        <v>0.86</v>
      </c>
      <c r="H34" s="348"/>
      <c r="I34" s="67">
        <v>5</v>
      </c>
      <c r="J34" s="118"/>
      <c r="K34" s="120">
        <v>5</v>
      </c>
      <c r="L34" s="116">
        <v>4</v>
      </c>
      <c r="M34" s="119">
        <f>L34/K34</f>
        <v>0.8</v>
      </c>
      <c r="N34" s="18"/>
      <c r="O34" s="70">
        <v>5</v>
      </c>
      <c r="P34" s="126"/>
      <c r="Q34" s="127">
        <v>5</v>
      </c>
      <c r="R34" s="124">
        <v>2</v>
      </c>
      <c r="S34" s="71">
        <f t="shared" si="1"/>
        <v>0.4</v>
      </c>
    </row>
    <row r="35" spans="1:19" ht="15.75" x14ac:dyDescent="0.25">
      <c r="A35" s="25" t="s">
        <v>82</v>
      </c>
      <c r="B35" s="19" t="s">
        <v>11</v>
      </c>
      <c r="C35" s="88">
        <v>11</v>
      </c>
      <c r="D35" s="93"/>
      <c r="E35" s="89">
        <v>11</v>
      </c>
      <c r="F35" s="89">
        <v>9</v>
      </c>
      <c r="G35" s="68">
        <v>0.82</v>
      </c>
      <c r="H35" s="348"/>
      <c r="I35" s="67">
        <v>15</v>
      </c>
      <c r="J35" s="118"/>
      <c r="K35" s="120">
        <v>15</v>
      </c>
      <c r="L35" s="116">
        <v>11</v>
      </c>
      <c r="M35" s="119">
        <f>L35/K35</f>
        <v>0.73333333333333328</v>
      </c>
      <c r="N35" s="18"/>
      <c r="O35" s="70">
        <v>4</v>
      </c>
      <c r="P35" s="126"/>
      <c r="Q35" s="127">
        <v>4</v>
      </c>
      <c r="R35" s="124">
        <v>3</v>
      </c>
      <c r="S35" s="71">
        <f t="shared" si="1"/>
        <v>0.75</v>
      </c>
    </row>
    <row r="36" spans="1:19" ht="15.75" x14ac:dyDescent="0.25">
      <c r="A36" s="25" t="s">
        <v>82</v>
      </c>
      <c r="B36" s="19" t="s">
        <v>12</v>
      </c>
      <c r="C36" s="88">
        <v>10</v>
      </c>
      <c r="D36" s="89">
        <v>1</v>
      </c>
      <c r="E36" s="89">
        <v>9</v>
      </c>
      <c r="F36" s="89">
        <v>5</v>
      </c>
      <c r="G36" s="68">
        <v>0.56000000000000005</v>
      </c>
      <c r="H36" s="348"/>
      <c r="I36" s="66">
        <v>8</v>
      </c>
      <c r="J36" s="116">
        <v>3</v>
      </c>
      <c r="K36" s="120">
        <v>5</v>
      </c>
      <c r="L36" s="116">
        <v>5</v>
      </c>
      <c r="M36" s="119">
        <f>L36/K36</f>
        <v>1</v>
      </c>
      <c r="N36" s="18"/>
      <c r="O36" s="69">
        <v>10</v>
      </c>
      <c r="P36" s="124"/>
      <c r="Q36" s="127">
        <v>10</v>
      </c>
      <c r="R36" s="124">
        <v>7</v>
      </c>
      <c r="S36" s="71">
        <f t="shared" si="1"/>
        <v>0.7</v>
      </c>
    </row>
    <row r="37" spans="1:19" ht="15.75" x14ac:dyDescent="0.25">
      <c r="A37" s="25" t="s">
        <v>82</v>
      </c>
      <c r="B37" s="19" t="s">
        <v>13</v>
      </c>
      <c r="C37" s="88">
        <v>11</v>
      </c>
      <c r="D37" s="89">
        <v>6</v>
      </c>
      <c r="E37" s="89">
        <v>5</v>
      </c>
      <c r="F37" s="89">
        <v>1</v>
      </c>
      <c r="G37" s="68">
        <v>0.2</v>
      </c>
      <c r="H37" s="348"/>
      <c r="I37" s="66">
        <v>8</v>
      </c>
      <c r="J37" s="116">
        <v>5</v>
      </c>
      <c r="K37" s="117">
        <v>3</v>
      </c>
      <c r="L37" s="118">
        <v>1</v>
      </c>
      <c r="M37" s="119">
        <f>L37/K37</f>
        <v>0.33333333333333331</v>
      </c>
      <c r="N37" s="18"/>
      <c r="O37" s="69">
        <v>7</v>
      </c>
      <c r="P37" s="124">
        <v>4</v>
      </c>
      <c r="Q37" s="125">
        <v>3</v>
      </c>
      <c r="R37" s="126">
        <v>0</v>
      </c>
      <c r="S37" s="71">
        <f t="shared" si="1"/>
        <v>0</v>
      </c>
    </row>
    <row r="38" spans="1:19" ht="16.5" thickBot="1" x14ac:dyDescent="0.3">
      <c r="A38" s="21" t="s">
        <v>82</v>
      </c>
      <c r="B38" s="17" t="s">
        <v>74</v>
      </c>
      <c r="C38" s="91"/>
      <c r="D38" s="92"/>
      <c r="E38" s="92"/>
      <c r="F38" s="90"/>
      <c r="G38" s="81"/>
      <c r="H38" s="348"/>
      <c r="I38" s="121"/>
      <c r="J38" s="122"/>
      <c r="K38" s="120"/>
      <c r="L38" s="116"/>
      <c r="M38" s="119"/>
      <c r="N38" s="22"/>
      <c r="O38" s="128"/>
      <c r="P38" s="129"/>
      <c r="Q38" s="127"/>
      <c r="R38" s="124"/>
      <c r="S38" s="71"/>
    </row>
    <row r="39" spans="1:19" ht="16.5" thickBot="1" x14ac:dyDescent="0.3">
      <c r="A39" s="162" t="s">
        <v>83</v>
      </c>
      <c r="B39" s="164"/>
      <c r="C39" s="82">
        <v>50</v>
      </c>
      <c r="D39" s="83">
        <v>7</v>
      </c>
      <c r="E39" s="83">
        <v>43</v>
      </c>
      <c r="F39" s="84">
        <v>27</v>
      </c>
      <c r="G39" s="3">
        <v>0.63</v>
      </c>
      <c r="H39" s="348"/>
      <c r="I39" s="2">
        <v>44</v>
      </c>
      <c r="J39" s="83">
        <v>8</v>
      </c>
      <c r="K39" s="83">
        <v>36</v>
      </c>
      <c r="L39" s="84">
        <v>27</v>
      </c>
      <c r="M39" s="3">
        <v>0.75</v>
      </c>
      <c r="N39" s="24"/>
      <c r="O39" s="2">
        <v>33</v>
      </c>
      <c r="P39" s="83">
        <v>4</v>
      </c>
      <c r="Q39" s="83">
        <v>29</v>
      </c>
      <c r="R39" s="84">
        <v>15</v>
      </c>
      <c r="S39" s="130">
        <f>R39/Q39</f>
        <v>0.51724137931034486</v>
      </c>
    </row>
    <row r="40" spans="1:19" ht="15.75" x14ac:dyDescent="0.25">
      <c r="A40" s="25" t="s">
        <v>84</v>
      </c>
      <c r="B40" s="27" t="s">
        <v>9</v>
      </c>
      <c r="C40" s="88">
        <v>12</v>
      </c>
      <c r="D40" s="89"/>
      <c r="E40" s="94">
        <v>12</v>
      </c>
      <c r="F40" s="94">
        <v>8</v>
      </c>
      <c r="G40" s="68">
        <v>0.67</v>
      </c>
      <c r="H40" s="348"/>
      <c r="I40" s="66">
        <v>6</v>
      </c>
      <c r="J40" s="116"/>
      <c r="K40" s="117">
        <v>6</v>
      </c>
      <c r="L40" s="118">
        <v>4</v>
      </c>
      <c r="M40" s="119">
        <f>L40/K40</f>
        <v>0.66666666666666663</v>
      </c>
      <c r="N40" s="18"/>
      <c r="O40" s="69">
        <v>14</v>
      </c>
      <c r="P40" s="124"/>
      <c r="Q40" s="125">
        <v>14</v>
      </c>
      <c r="R40" s="126">
        <v>10</v>
      </c>
      <c r="S40" s="71">
        <f>R40/Q40</f>
        <v>0.7142857142857143</v>
      </c>
    </row>
    <row r="41" spans="1:19" ht="15.75" x14ac:dyDescent="0.25">
      <c r="A41" s="17" t="s">
        <v>84</v>
      </c>
      <c r="B41" s="19" t="s">
        <v>10</v>
      </c>
      <c r="C41" s="88">
        <v>7</v>
      </c>
      <c r="D41" s="92"/>
      <c r="E41" s="89">
        <v>7</v>
      </c>
      <c r="F41" s="89">
        <v>4</v>
      </c>
      <c r="G41" s="68">
        <v>0.56999999999999995</v>
      </c>
      <c r="H41" s="348"/>
      <c r="I41" s="67">
        <v>9</v>
      </c>
      <c r="J41" s="118"/>
      <c r="K41" s="120">
        <v>9</v>
      </c>
      <c r="L41" s="116">
        <v>5</v>
      </c>
      <c r="M41" s="119">
        <f>L41/K41</f>
        <v>0.55555555555555558</v>
      </c>
      <c r="N41" s="18"/>
      <c r="O41" s="70">
        <v>4</v>
      </c>
      <c r="P41" s="126"/>
      <c r="Q41" s="127">
        <v>4</v>
      </c>
      <c r="R41" s="124">
        <v>4</v>
      </c>
      <c r="S41" s="71">
        <v>1</v>
      </c>
    </row>
    <row r="42" spans="1:19" ht="15.75" x14ac:dyDescent="0.25">
      <c r="A42" s="25" t="s">
        <v>84</v>
      </c>
      <c r="B42" s="27" t="s">
        <v>11</v>
      </c>
      <c r="C42" s="88">
        <v>14</v>
      </c>
      <c r="D42" s="89"/>
      <c r="E42" s="89">
        <v>14</v>
      </c>
      <c r="F42" s="89">
        <v>11</v>
      </c>
      <c r="G42" s="68">
        <v>0.79</v>
      </c>
      <c r="H42" s="348"/>
      <c r="I42" s="67">
        <v>6</v>
      </c>
      <c r="J42" s="118"/>
      <c r="K42" s="120">
        <v>6</v>
      </c>
      <c r="L42" s="116">
        <v>6</v>
      </c>
      <c r="M42" s="119">
        <f>L42/K42</f>
        <v>1</v>
      </c>
      <c r="N42" s="18"/>
      <c r="O42" s="70">
        <v>9</v>
      </c>
      <c r="P42" s="126"/>
      <c r="Q42" s="127">
        <v>9</v>
      </c>
      <c r="R42" s="124">
        <v>7</v>
      </c>
      <c r="S42" s="71">
        <v>0.78</v>
      </c>
    </row>
    <row r="43" spans="1:19" ht="15.75" x14ac:dyDescent="0.25">
      <c r="A43" s="25" t="s">
        <v>84</v>
      </c>
      <c r="B43" s="19" t="s">
        <v>12</v>
      </c>
      <c r="C43" s="88">
        <v>9</v>
      </c>
      <c r="D43" s="89">
        <v>1</v>
      </c>
      <c r="E43" s="89">
        <v>8</v>
      </c>
      <c r="F43" s="89">
        <v>6</v>
      </c>
      <c r="G43" s="68">
        <v>0.75</v>
      </c>
      <c r="H43" s="348"/>
      <c r="I43" s="66">
        <v>7</v>
      </c>
      <c r="J43" s="116"/>
      <c r="K43" s="120">
        <v>7</v>
      </c>
      <c r="L43" s="116">
        <v>7</v>
      </c>
      <c r="M43" s="119">
        <f>L43/K43</f>
        <v>1</v>
      </c>
      <c r="N43" s="18"/>
      <c r="O43" s="69">
        <v>6</v>
      </c>
      <c r="P43" s="124"/>
      <c r="Q43" s="125">
        <v>6</v>
      </c>
      <c r="R43" s="124">
        <v>4</v>
      </c>
      <c r="S43" s="71">
        <f>R43/Q43</f>
        <v>0.66666666666666663</v>
      </c>
    </row>
    <row r="44" spans="1:19" ht="15.75" x14ac:dyDescent="0.25">
      <c r="A44" s="25" t="s">
        <v>84</v>
      </c>
      <c r="B44" s="27" t="s">
        <v>13</v>
      </c>
      <c r="C44" s="88">
        <v>5</v>
      </c>
      <c r="D44" s="89">
        <v>3</v>
      </c>
      <c r="E44" s="89">
        <v>2</v>
      </c>
      <c r="F44" s="89">
        <v>1</v>
      </c>
      <c r="G44" s="68">
        <v>0.5</v>
      </c>
      <c r="H44" s="348"/>
      <c r="I44" s="66">
        <v>7</v>
      </c>
      <c r="J44" s="116">
        <v>5</v>
      </c>
      <c r="K44" s="117">
        <v>2</v>
      </c>
      <c r="L44" s="118">
        <v>1</v>
      </c>
      <c r="M44" s="119">
        <f>L44/K44</f>
        <v>0.5</v>
      </c>
      <c r="N44" s="18"/>
      <c r="O44" s="69">
        <v>7</v>
      </c>
      <c r="P44" s="124">
        <v>3</v>
      </c>
      <c r="Q44" s="125">
        <v>4</v>
      </c>
      <c r="R44" s="126">
        <v>2</v>
      </c>
      <c r="S44" s="71">
        <f>R44/Q44</f>
        <v>0.5</v>
      </c>
    </row>
    <row r="45" spans="1:19" ht="16.5" thickBot="1" x14ac:dyDescent="0.3">
      <c r="A45" s="21" t="s">
        <v>84</v>
      </c>
      <c r="B45" s="21" t="s">
        <v>74</v>
      </c>
      <c r="C45" s="95"/>
      <c r="D45" s="90"/>
      <c r="E45" s="90"/>
      <c r="F45" s="90"/>
      <c r="G45" s="81"/>
      <c r="H45" s="348"/>
      <c r="I45" s="121"/>
      <c r="J45" s="122"/>
      <c r="K45" s="120"/>
      <c r="L45" s="116"/>
      <c r="M45" s="119"/>
      <c r="N45" s="22"/>
      <c r="O45" s="128"/>
      <c r="P45" s="129"/>
      <c r="Q45" s="127"/>
      <c r="R45" s="124"/>
      <c r="S45" s="71"/>
    </row>
    <row r="46" spans="1:19" ht="16.5" thickBot="1" x14ac:dyDescent="0.3">
      <c r="A46" s="162" t="s">
        <v>85</v>
      </c>
      <c r="B46" s="164"/>
      <c r="C46" s="82">
        <v>47</v>
      </c>
      <c r="D46" s="83">
        <v>4</v>
      </c>
      <c r="E46" s="83">
        <v>43</v>
      </c>
      <c r="F46" s="84">
        <v>30</v>
      </c>
      <c r="G46" s="3">
        <v>0.7</v>
      </c>
      <c r="H46" s="348"/>
      <c r="I46" s="2">
        <v>35</v>
      </c>
      <c r="J46" s="83">
        <v>5</v>
      </c>
      <c r="K46" s="83">
        <v>30</v>
      </c>
      <c r="L46" s="84">
        <v>23</v>
      </c>
      <c r="M46" s="3">
        <v>0.77</v>
      </c>
      <c r="N46" s="24"/>
      <c r="O46" s="2">
        <v>40</v>
      </c>
      <c r="P46" s="83">
        <v>3</v>
      </c>
      <c r="Q46" s="83">
        <v>37</v>
      </c>
      <c r="R46" s="84">
        <v>27</v>
      </c>
      <c r="S46" s="130">
        <f t="shared" ref="S46:S51" si="2">R46/Q46</f>
        <v>0.72972972972972971</v>
      </c>
    </row>
    <row r="47" spans="1:19" ht="15.75" x14ac:dyDescent="0.25">
      <c r="A47" s="25" t="s">
        <v>86</v>
      </c>
      <c r="B47" s="17" t="s">
        <v>9</v>
      </c>
      <c r="C47" s="91">
        <v>26</v>
      </c>
      <c r="D47" s="92"/>
      <c r="E47" s="92">
        <v>26</v>
      </c>
      <c r="F47" s="92">
        <v>11</v>
      </c>
      <c r="G47" s="68">
        <v>0.42</v>
      </c>
      <c r="H47" s="348"/>
      <c r="I47" s="66">
        <v>13</v>
      </c>
      <c r="J47" s="116"/>
      <c r="K47" s="117">
        <v>13</v>
      </c>
      <c r="L47" s="118">
        <v>7</v>
      </c>
      <c r="M47" s="119">
        <f>L47/K47</f>
        <v>0.53846153846153844</v>
      </c>
      <c r="N47" s="18"/>
      <c r="O47" s="69">
        <v>23</v>
      </c>
      <c r="P47" s="124"/>
      <c r="Q47" s="125">
        <v>23</v>
      </c>
      <c r="R47" s="126">
        <v>11</v>
      </c>
      <c r="S47" s="71">
        <f t="shared" si="2"/>
        <v>0.47826086956521741</v>
      </c>
    </row>
    <row r="48" spans="1:19" ht="15.75" x14ac:dyDescent="0.25">
      <c r="A48" s="17" t="s">
        <v>86</v>
      </c>
      <c r="B48" s="19" t="s">
        <v>10</v>
      </c>
      <c r="C48" s="88">
        <v>11</v>
      </c>
      <c r="D48" s="89"/>
      <c r="E48" s="89">
        <v>11</v>
      </c>
      <c r="F48" s="89">
        <v>6</v>
      </c>
      <c r="G48" s="96">
        <v>0.55000000000000004</v>
      </c>
      <c r="H48" s="348"/>
      <c r="I48" s="67">
        <v>10</v>
      </c>
      <c r="J48" s="118"/>
      <c r="K48" s="120">
        <v>10</v>
      </c>
      <c r="L48" s="116">
        <v>7</v>
      </c>
      <c r="M48" s="119">
        <f>L48/K48</f>
        <v>0.7</v>
      </c>
      <c r="N48" s="18"/>
      <c r="O48" s="70">
        <v>12</v>
      </c>
      <c r="P48" s="126"/>
      <c r="Q48" s="127">
        <v>12</v>
      </c>
      <c r="R48" s="124">
        <v>7</v>
      </c>
      <c r="S48" s="71">
        <f t="shared" si="2"/>
        <v>0.58333333333333337</v>
      </c>
    </row>
    <row r="49" spans="1:19" ht="15.75" x14ac:dyDescent="0.25">
      <c r="A49" s="19" t="s">
        <v>86</v>
      </c>
      <c r="B49" s="19" t="s">
        <v>11</v>
      </c>
      <c r="C49" s="88">
        <v>8</v>
      </c>
      <c r="D49" s="89"/>
      <c r="E49" s="89">
        <v>8</v>
      </c>
      <c r="F49" s="89">
        <v>7</v>
      </c>
      <c r="G49" s="96">
        <v>0.88</v>
      </c>
      <c r="H49" s="348"/>
      <c r="I49" s="67">
        <v>16</v>
      </c>
      <c r="J49" s="118"/>
      <c r="K49" s="120">
        <v>16</v>
      </c>
      <c r="L49" s="116">
        <v>13</v>
      </c>
      <c r="M49" s="119">
        <f>L49/K49</f>
        <v>0.8125</v>
      </c>
      <c r="N49" s="18"/>
      <c r="O49" s="70">
        <v>7</v>
      </c>
      <c r="P49" s="126"/>
      <c r="Q49" s="127">
        <v>7</v>
      </c>
      <c r="R49" s="124">
        <v>5</v>
      </c>
      <c r="S49" s="71">
        <f t="shared" si="2"/>
        <v>0.7142857142857143</v>
      </c>
    </row>
    <row r="50" spans="1:19" ht="15.75" x14ac:dyDescent="0.25">
      <c r="A50" s="19" t="s">
        <v>86</v>
      </c>
      <c r="B50" s="19" t="s">
        <v>12</v>
      </c>
      <c r="C50" s="88">
        <v>3</v>
      </c>
      <c r="D50" s="89"/>
      <c r="E50" s="89">
        <v>3</v>
      </c>
      <c r="F50" s="89">
        <v>3</v>
      </c>
      <c r="G50" s="96">
        <v>0.33</v>
      </c>
      <c r="H50" s="348"/>
      <c r="I50" s="66">
        <v>9</v>
      </c>
      <c r="J50" s="116"/>
      <c r="K50" s="120">
        <v>9</v>
      </c>
      <c r="L50" s="116">
        <v>8</v>
      </c>
      <c r="M50" s="119">
        <f>L50/K50</f>
        <v>0.88888888888888884</v>
      </c>
      <c r="N50" s="18"/>
      <c r="O50" s="69">
        <v>11</v>
      </c>
      <c r="P50" s="124"/>
      <c r="Q50" s="127">
        <v>11</v>
      </c>
      <c r="R50" s="124">
        <v>11</v>
      </c>
      <c r="S50" s="71">
        <f t="shared" si="2"/>
        <v>1</v>
      </c>
    </row>
    <row r="51" spans="1:19" ht="15.75" x14ac:dyDescent="0.25">
      <c r="A51" s="19" t="s">
        <v>86</v>
      </c>
      <c r="B51" s="19" t="s">
        <v>13</v>
      </c>
      <c r="C51" s="88">
        <v>10</v>
      </c>
      <c r="D51" s="89">
        <v>8</v>
      </c>
      <c r="E51" s="89">
        <v>10</v>
      </c>
      <c r="F51" s="89">
        <v>2</v>
      </c>
      <c r="G51" s="96">
        <v>1</v>
      </c>
      <c r="H51" s="348"/>
      <c r="I51" s="66">
        <v>5</v>
      </c>
      <c r="J51" s="116">
        <v>3</v>
      </c>
      <c r="K51" s="117">
        <v>2</v>
      </c>
      <c r="L51" s="118">
        <v>1</v>
      </c>
      <c r="M51" s="119">
        <f>L51/K51</f>
        <v>0.5</v>
      </c>
      <c r="N51" s="18"/>
      <c r="O51" s="69">
        <v>11</v>
      </c>
      <c r="P51" s="124">
        <v>8</v>
      </c>
      <c r="Q51" s="125">
        <v>3</v>
      </c>
      <c r="R51" s="126">
        <v>1</v>
      </c>
      <c r="S51" s="71">
        <f t="shared" si="2"/>
        <v>0.33333333333333331</v>
      </c>
    </row>
    <row r="52" spans="1:19" ht="16.5" thickBot="1" x14ac:dyDescent="0.3">
      <c r="A52" s="21" t="s">
        <v>86</v>
      </c>
      <c r="B52" s="21" t="s">
        <v>74</v>
      </c>
      <c r="C52" s="97"/>
      <c r="D52" s="98"/>
      <c r="E52" s="98"/>
      <c r="F52" s="98"/>
      <c r="G52" s="99"/>
      <c r="H52" s="348"/>
      <c r="I52" s="121"/>
      <c r="J52" s="122"/>
      <c r="K52" s="120"/>
      <c r="L52" s="116"/>
      <c r="M52" s="119"/>
      <c r="N52" s="22"/>
      <c r="O52" s="128"/>
      <c r="P52" s="129"/>
      <c r="Q52" s="127"/>
      <c r="R52" s="124"/>
      <c r="S52" s="71"/>
    </row>
    <row r="53" spans="1:19" ht="16.5" thickBot="1" x14ac:dyDescent="0.3">
      <c r="A53" s="162" t="s">
        <v>87</v>
      </c>
      <c r="B53" s="164"/>
      <c r="C53" s="82">
        <v>58</v>
      </c>
      <c r="D53" s="83">
        <v>8</v>
      </c>
      <c r="E53" s="83">
        <v>50</v>
      </c>
      <c r="F53" s="83">
        <v>29</v>
      </c>
      <c r="G53" s="100">
        <v>0.57999999999999996</v>
      </c>
      <c r="H53" s="348"/>
      <c r="I53" s="2">
        <v>53</v>
      </c>
      <c r="J53" s="83">
        <v>3</v>
      </c>
      <c r="K53" s="83">
        <v>50</v>
      </c>
      <c r="L53" s="84">
        <v>36</v>
      </c>
      <c r="M53" s="3">
        <v>0.72</v>
      </c>
      <c r="N53" s="24"/>
      <c r="O53" s="2">
        <v>64</v>
      </c>
      <c r="P53" s="83">
        <v>8</v>
      </c>
      <c r="Q53" s="83">
        <v>56</v>
      </c>
      <c r="R53" s="84">
        <v>35</v>
      </c>
      <c r="S53" s="130">
        <f t="shared" ref="S53:S58" si="3">R53/Q53</f>
        <v>0.625</v>
      </c>
    </row>
    <row r="54" spans="1:19" ht="15.75" x14ac:dyDescent="0.25">
      <c r="A54" s="25" t="s">
        <v>88</v>
      </c>
      <c r="B54" s="17" t="s">
        <v>9</v>
      </c>
      <c r="C54" s="88">
        <v>11</v>
      </c>
      <c r="D54" s="89"/>
      <c r="E54" s="101">
        <v>11</v>
      </c>
      <c r="F54" s="92">
        <v>7</v>
      </c>
      <c r="G54" s="68">
        <v>0.64</v>
      </c>
      <c r="H54" s="348"/>
      <c r="I54" s="66">
        <v>7</v>
      </c>
      <c r="J54" s="116"/>
      <c r="K54" s="117">
        <v>7</v>
      </c>
      <c r="L54" s="118">
        <v>3</v>
      </c>
      <c r="M54" s="119">
        <f>L54/K54</f>
        <v>0.42857142857142855</v>
      </c>
      <c r="N54" s="18"/>
      <c r="O54" s="69">
        <v>11</v>
      </c>
      <c r="P54" s="124"/>
      <c r="Q54" s="125">
        <v>11</v>
      </c>
      <c r="R54" s="126">
        <v>5</v>
      </c>
      <c r="S54" s="71">
        <f t="shared" si="3"/>
        <v>0.45454545454545453</v>
      </c>
    </row>
    <row r="55" spans="1:19" ht="15.75" x14ac:dyDescent="0.25">
      <c r="A55" s="25" t="s">
        <v>88</v>
      </c>
      <c r="B55" s="19" t="s">
        <v>10</v>
      </c>
      <c r="C55" s="88">
        <v>7</v>
      </c>
      <c r="D55" s="92"/>
      <c r="E55" s="93">
        <v>7</v>
      </c>
      <c r="F55" s="89">
        <v>2</v>
      </c>
      <c r="G55" s="68">
        <v>0.28999999999999998</v>
      </c>
      <c r="H55" s="348"/>
      <c r="I55" s="67">
        <v>5</v>
      </c>
      <c r="J55" s="118"/>
      <c r="K55" s="120">
        <v>5</v>
      </c>
      <c r="L55" s="116">
        <v>3</v>
      </c>
      <c r="M55" s="119">
        <f>L55/K55</f>
        <v>0.6</v>
      </c>
      <c r="N55" s="18"/>
      <c r="O55" s="70">
        <v>4</v>
      </c>
      <c r="P55" s="126"/>
      <c r="Q55" s="127">
        <v>4</v>
      </c>
      <c r="R55" s="124">
        <v>1</v>
      </c>
      <c r="S55" s="71">
        <f t="shared" si="3"/>
        <v>0.25</v>
      </c>
    </row>
    <row r="56" spans="1:19" ht="15.75" x14ac:dyDescent="0.25">
      <c r="A56" s="25" t="s">
        <v>88</v>
      </c>
      <c r="B56" s="19" t="s">
        <v>11</v>
      </c>
      <c r="C56" s="88">
        <v>10</v>
      </c>
      <c r="D56" s="89"/>
      <c r="E56" s="101">
        <v>10</v>
      </c>
      <c r="F56" s="92">
        <v>9</v>
      </c>
      <c r="G56" s="68">
        <v>0.9</v>
      </c>
      <c r="H56" s="348"/>
      <c r="I56" s="67">
        <v>12</v>
      </c>
      <c r="J56" s="118"/>
      <c r="K56" s="120">
        <v>12</v>
      </c>
      <c r="L56" s="116">
        <v>11</v>
      </c>
      <c r="M56" s="119">
        <f>L56/K56</f>
        <v>0.91666666666666663</v>
      </c>
      <c r="N56" s="18"/>
      <c r="O56" s="70">
        <v>5</v>
      </c>
      <c r="P56" s="126"/>
      <c r="Q56" s="127">
        <v>5</v>
      </c>
      <c r="R56" s="124">
        <v>5</v>
      </c>
      <c r="S56" s="71">
        <f t="shared" si="3"/>
        <v>1</v>
      </c>
    </row>
    <row r="57" spans="1:19" ht="15.75" x14ac:dyDescent="0.25">
      <c r="A57" s="25" t="s">
        <v>88</v>
      </c>
      <c r="B57" s="19" t="s">
        <v>12</v>
      </c>
      <c r="C57" s="88">
        <v>8</v>
      </c>
      <c r="D57" s="89">
        <v>2</v>
      </c>
      <c r="E57" s="93">
        <v>6</v>
      </c>
      <c r="F57" s="89">
        <v>5</v>
      </c>
      <c r="G57" s="68">
        <v>0.83</v>
      </c>
      <c r="H57" s="348"/>
      <c r="I57" s="66">
        <v>9</v>
      </c>
      <c r="J57" s="116"/>
      <c r="K57" s="120">
        <v>9</v>
      </c>
      <c r="L57" s="116">
        <v>9</v>
      </c>
      <c r="M57" s="119">
        <f>L57/K57</f>
        <v>1</v>
      </c>
      <c r="N57" s="18"/>
      <c r="O57" s="69">
        <v>7</v>
      </c>
      <c r="P57" s="124"/>
      <c r="Q57" s="127">
        <v>7</v>
      </c>
      <c r="R57" s="124">
        <v>7</v>
      </c>
      <c r="S57" s="71">
        <f t="shared" si="3"/>
        <v>1</v>
      </c>
    </row>
    <row r="58" spans="1:19" ht="15.75" x14ac:dyDescent="0.25">
      <c r="A58" s="25" t="s">
        <v>88</v>
      </c>
      <c r="B58" s="20" t="s">
        <v>13</v>
      </c>
      <c r="C58" s="88">
        <v>5</v>
      </c>
      <c r="D58" s="89">
        <v>4</v>
      </c>
      <c r="E58" s="101">
        <v>1</v>
      </c>
      <c r="F58" s="92">
        <v>1</v>
      </c>
      <c r="G58" s="68">
        <v>1</v>
      </c>
      <c r="H58" s="348"/>
      <c r="I58" s="66">
        <v>6</v>
      </c>
      <c r="J58" s="116">
        <v>4</v>
      </c>
      <c r="K58" s="117">
        <v>2</v>
      </c>
      <c r="L58" s="118">
        <v>1</v>
      </c>
      <c r="M58" s="119">
        <f>L58/K58</f>
        <v>0.5</v>
      </c>
      <c r="N58" s="18"/>
      <c r="O58" s="69">
        <v>12</v>
      </c>
      <c r="P58" s="124">
        <v>9</v>
      </c>
      <c r="Q58" s="125">
        <v>3</v>
      </c>
      <c r="R58" s="126">
        <v>3</v>
      </c>
      <c r="S58" s="71">
        <f t="shared" si="3"/>
        <v>1</v>
      </c>
    </row>
    <row r="59" spans="1:19" ht="16.5" thickBot="1" x14ac:dyDescent="0.3">
      <c r="A59" s="25" t="s">
        <v>88</v>
      </c>
      <c r="B59" s="19" t="s">
        <v>74</v>
      </c>
      <c r="C59" s="77"/>
      <c r="D59" s="78"/>
      <c r="E59" s="93"/>
      <c r="F59" s="89"/>
      <c r="G59" s="81"/>
      <c r="H59" s="348"/>
      <c r="I59" s="121"/>
      <c r="J59" s="122"/>
      <c r="K59" s="120"/>
      <c r="L59" s="116"/>
      <c r="M59" s="119"/>
      <c r="N59" s="22"/>
      <c r="O59" s="128"/>
      <c r="P59" s="129"/>
      <c r="Q59" s="127"/>
      <c r="R59" s="124"/>
      <c r="S59" s="71"/>
    </row>
    <row r="60" spans="1:19" ht="16.5" thickBot="1" x14ac:dyDescent="0.3">
      <c r="A60" s="162" t="s">
        <v>89</v>
      </c>
      <c r="B60" s="165"/>
      <c r="C60" s="82">
        <v>41</v>
      </c>
      <c r="D60" s="83">
        <v>6</v>
      </c>
      <c r="E60" s="83">
        <v>35</v>
      </c>
      <c r="F60" s="84">
        <v>24</v>
      </c>
      <c r="G60" s="3">
        <v>0.69</v>
      </c>
      <c r="H60" s="348"/>
      <c r="I60" s="2">
        <v>39</v>
      </c>
      <c r="J60" s="83">
        <v>4</v>
      </c>
      <c r="K60" s="83">
        <v>35</v>
      </c>
      <c r="L60" s="84">
        <v>27</v>
      </c>
      <c r="M60" s="3">
        <v>0.77</v>
      </c>
      <c r="N60" s="24"/>
      <c r="O60" s="2">
        <v>39</v>
      </c>
      <c r="P60" s="83">
        <v>9</v>
      </c>
      <c r="Q60" s="83">
        <v>30</v>
      </c>
      <c r="R60" s="84">
        <v>21</v>
      </c>
      <c r="S60" s="130">
        <f>R60/Q60</f>
        <v>0.7</v>
      </c>
    </row>
    <row r="61" spans="1:19" ht="15.75" x14ac:dyDescent="0.25">
      <c r="A61" s="25" t="s">
        <v>90</v>
      </c>
      <c r="B61" s="17" t="s">
        <v>9</v>
      </c>
      <c r="C61" s="91">
        <v>1</v>
      </c>
      <c r="D61" s="89"/>
      <c r="E61" s="101">
        <v>1</v>
      </c>
      <c r="F61" s="92">
        <v>1</v>
      </c>
      <c r="G61" s="68">
        <v>1</v>
      </c>
      <c r="H61" s="348"/>
      <c r="I61" s="66"/>
      <c r="J61" s="116"/>
      <c r="K61" s="117"/>
      <c r="L61" s="118"/>
      <c r="M61" s="119"/>
      <c r="N61" s="18"/>
      <c r="O61" s="69">
        <v>1</v>
      </c>
      <c r="P61" s="124"/>
      <c r="Q61" s="125">
        <v>1</v>
      </c>
      <c r="R61" s="126">
        <v>1</v>
      </c>
      <c r="S61" s="71">
        <v>1</v>
      </c>
    </row>
    <row r="62" spans="1:19" ht="15.75" x14ac:dyDescent="0.25">
      <c r="A62" s="17" t="s">
        <v>90</v>
      </c>
      <c r="B62" s="19" t="s">
        <v>10</v>
      </c>
      <c r="C62" s="91">
        <v>2</v>
      </c>
      <c r="D62" s="92"/>
      <c r="E62" s="93">
        <v>2</v>
      </c>
      <c r="F62" s="89">
        <v>2</v>
      </c>
      <c r="G62" s="68">
        <v>1</v>
      </c>
      <c r="H62" s="348"/>
      <c r="I62" s="67">
        <v>2</v>
      </c>
      <c r="J62" s="118"/>
      <c r="K62" s="120">
        <v>2</v>
      </c>
      <c r="L62" s="116">
        <v>2</v>
      </c>
      <c r="M62" s="119">
        <f>L62/K62</f>
        <v>1</v>
      </c>
      <c r="N62" s="18"/>
      <c r="O62" s="70"/>
      <c r="P62" s="126"/>
      <c r="Q62" s="127"/>
      <c r="R62" s="124"/>
      <c r="S62" s="71"/>
    </row>
    <row r="63" spans="1:19" ht="15.75" x14ac:dyDescent="0.25">
      <c r="A63" s="19" t="s">
        <v>90</v>
      </c>
      <c r="B63" s="19" t="s">
        <v>11</v>
      </c>
      <c r="C63" s="88">
        <v>1</v>
      </c>
      <c r="D63" s="89"/>
      <c r="E63" s="101">
        <v>1</v>
      </c>
      <c r="F63" s="92">
        <v>0</v>
      </c>
      <c r="G63" s="68">
        <v>1</v>
      </c>
      <c r="H63" s="348"/>
      <c r="I63" s="67">
        <v>5</v>
      </c>
      <c r="J63" s="118"/>
      <c r="K63" s="120">
        <v>5</v>
      </c>
      <c r="L63" s="116">
        <v>5</v>
      </c>
      <c r="M63" s="119">
        <f>L63/K63</f>
        <v>1</v>
      </c>
      <c r="N63" s="18"/>
      <c r="O63" s="70">
        <v>3</v>
      </c>
      <c r="P63" s="126"/>
      <c r="Q63" s="127">
        <v>3</v>
      </c>
      <c r="R63" s="124">
        <v>2</v>
      </c>
      <c r="S63" s="71">
        <f>R63/Q63</f>
        <v>0.66666666666666663</v>
      </c>
    </row>
    <row r="64" spans="1:19" ht="15.75" x14ac:dyDescent="0.25">
      <c r="A64" s="19" t="s">
        <v>90</v>
      </c>
      <c r="B64" s="19" t="s">
        <v>12</v>
      </c>
      <c r="C64" s="88">
        <v>1</v>
      </c>
      <c r="D64" s="89"/>
      <c r="E64" s="93">
        <v>1</v>
      </c>
      <c r="F64" s="89">
        <v>0</v>
      </c>
      <c r="G64" s="68">
        <v>0</v>
      </c>
      <c r="H64" s="348"/>
      <c r="I64" s="66">
        <v>3</v>
      </c>
      <c r="J64" s="116"/>
      <c r="K64" s="120">
        <v>3</v>
      </c>
      <c r="L64" s="116">
        <v>3</v>
      </c>
      <c r="M64" s="119">
        <f>L64/K64</f>
        <v>1</v>
      </c>
      <c r="N64" s="18"/>
      <c r="O64" s="69">
        <v>3</v>
      </c>
      <c r="P64" s="124">
        <v>1</v>
      </c>
      <c r="Q64" s="127">
        <v>2</v>
      </c>
      <c r="R64" s="124">
        <v>2</v>
      </c>
      <c r="S64" s="71">
        <f>R64/Q64</f>
        <v>1</v>
      </c>
    </row>
    <row r="65" spans="1:19" ht="15.75" x14ac:dyDescent="0.25">
      <c r="A65" s="19" t="s">
        <v>90</v>
      </c>
      <c r="B65" s="20" t="s">
        <v>13</v>
      </c>
      <c r="C65" s="88">
        <v>2</v>
      </c>
      <c r="D65" s="89">
        <v>0</v>
      </c>
      <c r="E65" s="101">
        <v>2</v>
      </c>
      <c r="F65" s="92">
        <v>1</v>
      </c>
      <c r="G65" s="68">
        <v>0.5</v>
      </c>
      <c r="H65" s="348"/>
      <c r="I65" s="66">
        <v>2</v>
      </c>
      <c r="J65" s="116">
        <v>2</v>
      </c>
      <c r="K65" s="117">
        <v>0</v>
      </c>
      <c r="L65" s="118">
        <v>0</v>
      </c>
      <c r="M65" s="119" t="s">
        <v>31</v>
      </c>
      <c r="N65" s="18"/>
      <c r="O65" s="69">
        <v>5</v>
      </c>
      <c r="P65" s="124">
        <v>4</v>
      </c>
      <c r="Q65" s="125">
        <v>1</v>
      </c>
      <c r="R65" s="126">
        <v>0</v>
      </c>
      <c r="S65" s="71">
        <v>0</v>
      </c>
    </row>
    <row r="66" spans="1:19" ht="16.5" thickBot="1" x14ac:dyDescent="0.3">
      <c r="A66" s="28" t="s">
        <v>90</v>
      </c>
      <c r="B66" s="19" t="s">
        <v>74</v>
      </c>
      <c r="C66" s="95"/>
      <c r="D66" s="90"/>
      <c r="E66" s="93"/>
      <c r="F66" s="89"/>
      <c r="G66" s="81"/>
      <c r="H66" s="348"/>
      <c r="I66" s="121"/>
      <c r="J66" s="122"/>
      <c r="K66" s="120"/>
      <c r="L66" s="116"/>
      <c r="M66" s="119"/>
      <c r="N66" s="22"/>
      <c r="O66" s="128"/>
      <c r="P66" s="129"/>
      <c r="Q66" s="127"/>
      <c r="R66" s="124"/>
      <c r="S66" s="71"/>
    </row>
    <row r="67" spans="1:19" ht="16.5" thickBot="1" x14ac:dyDescent="0.3">
      <c r="A67" s="162" t="s">
        <v>91</v>
      </c>
      <c r="B67" s="164"/>
      <c r="C67" s="82">
        <v>7</v>
      </c>
      <c r="D67" s="83">
        <v>0</v>
      </c>
      <c r="E67" s="83">
        <v>7</v>
      </c>
      <c r="F67" s="84">
        <v>4</v>
      </c>
      <c r="G67" s="3">
        <v>0.56999999999999995</v>
      </c>
      <c r="H67" s="348"/>
      <c r="I67" s="2">
        <v>12</v>
      </c>
      <c r="J67" s="83">
        <v>2</v>
      </c>
      <c r="K67" s="83">
        <v>10</v>
      </c>
      <c r="L67" s="84">
        <v>10</v>
      </c>
      <c r="M67" s="3">
        <v>1</v>
      </c>
      <c r="N67" s="24"/>
      <c r="O67" s="2">
        <v>12</v>
      </c>
      <c r="P67" s="83">
        <v>5</v>
      </c>
      <c r="Q67" s="83">
        <v>7</v>
      </c>
      <c r="R67" s="84">
        <v>5</v>
      </c>
      <c r="S67" s="130">
        <f>R67/Q67</f>
        <v>0.7142857142857143</v>
      </c>
    </row>
    <row r="68" spans="1:19" ht="15.75" x14ac:dyDescent="0.25">
      <c r="A68" s="25" t="s">
        <v>92</v>
      </c>
      <c r="B68" s="17" t="s">
        <v>9</v>
      </c>
      <c r="C68" s="88">
        <v>1</v>
      </c>
      <c r="D68" s="89"/>
      <c r="E68" s="101">
        <v>1</v>
      </c>
      <c r="F68" s="92">
        <v>1</v>
      </c>
      <c r="G68" s="68">
        <v>1</v>
      </c>
      <c r="H68" s="348"/>
      <c r="I68" s="66">
        <v>1</v>
      </c>
      <c r="J68" s="116"/>
      <c r="K68" s="117">
        <v>1</v>
      </c>
      <c r="L68" s="118">
        <v>0</v>
      </c>
      <c r="M68" s="119">
        <v>0</v>
      </c>
      <c r="N68" s="18"/>
      <c r="O68" s="69"/>
      <c r="P68" s="124"/>
      <c r="Q68" s="125"/>
      <c r="R68" s="126"/>
      <c r="S68" s="71"/>
    </row>
    <row r="69" spans="1:19" ht="15.75" x14ac:dyDescent="0.25">
      <c r="A69" s="25" t="s">
        <v>92</v>
      </c>
      <c r="B69" s="19" t="s">
        <v>10</v>
      </c>
      <c r="C69" s="91"/>
      <c r="D69" s="92"/>
      <c r="E69" s="93"/>
      <c r="F69" s="92"/>
      <c r="G69" s="68"/>
      <c r="H69" s="348"/>
      <c r="I69" s="67">
        <v>1</v>
      </c>
      <c r="J69" s="118"/>
      <c r="K69" s="120">
        <v>1</v>
      </c>
      <c r="L69" s="116">
        <v>1</v>
      </c>
      <c r="M69" s="119">
        <v>1</v>
      </c>
      <c r="N69" s="18"/>
      <c r="O69" s="70"/>
      <c r="P69" s="126"/>
      <c r="Q69" s="127"/>
      <c r="R69" s="124"/>
      <c r="S69" s="71"/>
    </row>
    <row r="70" spans="1:19" ht="15.75" x14ac:dyDescent="0.25">
      <c r="A70" s="25" t="s">
        <v>92</v>
      </c>
      <c r="B70" s="19" t="s">
        <v>11</v>
      </c>
      <c r="C70" s="88"/>
      <c r="D70" s="89"/>
      <c r="E70" s="101"/>
      <c r="F70" s="92"/>
      <c r="G70" s="68"/>
      <c r="H70" s="348"/>
      <c r="I70" s="67">
        <v>1</v>
      </c>
      <c r="J70" s="118"/>
      <c r="K70" s="120">
        <v>1</v>
      </c>
      <c r="L70" s="116">
        <v>1</v>
      </c>
      <c r="M70" s="119">
        <v>1</v>
      </c>
      <c r="N70" s="18"/>
      <c r="O70" s="70">
        <v>1</v>
      </c>
      <c r="P70" s="126"/>
      <c r="Q70" s="127">
        <v>1</v>
      </c>
      <c r="R70" s="124">
        <v>1</v>
      </c>
      <c r="S70" s="71">
        <v>10</v>
      </c>
    </row>
    <row r="71" spans="1:19" ht="15.75" x14ac:dyDescent="0.25">
      <c r="A71" s="25" t="s">
        <v>92</v>
      </c>
      <c r="B71" s="19" t="s">
        <v>12</v>
      </c>
      <c r="C71" s="88"/>
      <c r="D71" s="89"/>
      <c r="E71" s="93"/>
      <c r="F71" s="92"/>
      <c r="G71" s="68"/>
      <c r="H71" s="348"/>
      <c r="I71" s="66"/>
      <c r="J71" s="116"/>
      <c r="K71" s="120"/>
      <c r="L71" s="116"/>
      <c r="M71" s="119"/>
      <c r="N71" s="18"/>
      <c r="O71" s="69">
        <v>1</v>
      </c>
      <c r="P71" s="124"/>
      <c r="Q71" s="127">
        <v>1</v>
      </c>
      <c r="R71" s="124">
        <v>1</v>
      </c>
      <c r="S71" s="71">
        <v>1</v>
      </c>
    </row>
    <row r="72" spans="1:19" ht="15.75" x14ac:dyDescent="0.25">
      <c r="A72" s="25" t="s">
        <v>92</v>
      </c>
      <c r="B72" s="20" t="s">
        <v>13</v>
      </c>
      <c r="C72" s="88">
        <v>1</v>
      </c>
      <c r="D72" s="89">
        <v>1</v>
      </c>
      <c r="E72" s="101">
        <v>0</v>
      </c>
      <c r="F72" s="92">
        <v>0</v>
      </c>
      <c r="G72" s="68" t="s">
        <v>31</v>
      </c>
      <c r="H72" s="348"/>
      <c r="I72" s="66"/>
      <c r="J72" s="116"/>
      <c r="K72" s="117"/>
      <c r="L72" s="118"/>
      <c r="M72" s="119"/>
      <c r="N72" s="18"/>
      <c r="O72" s="69">
        <v>1</v>
      </c>
      <c r="P72" s="124">
        <v>1</v>
      </c>
      <c r="Q72" s="125">
        <v>0</v>
      </c>
      <c r="R72" s="126">
        <v>0</v>
      </c>
      <c r="S72" s="71" t="s">
        <v>31</v>
      </c>
    </row>
    <row r="73" spans="1:19" ht="16.5" thickBot="1" x14ac:dyDescent="0.3">
      <c r="A73" s="25" t="s">
        <v>92</v>
      </c>
      <c r="B73" s="20" t="s">
        <v>74</v>
      </c>
      <c r="C73" s="95"/>
      <c r="D73" s="90"/>
      <c r="E73" s="93"/>
      <c r="F73" s="92"/>
      <c r="G73" s="81"/>
      <c r="H73" s="348"/>
      <c r="I73" s="121"/>
      <c r="J73" s="122"/>
      <c r="K73" s="120"/>
      <c r="L73" s="116"/>
      <c r="M73" s="119"/>
      <c r="N73" s="22"/>
      <c r="O73" s="128"/>
      <c r="P73" s="129"/>
      <c r="Q73" s="127"/>
      <c r="R73" s="124"/>
      <c r="S73" s="71"/>
    </row>
    <row r="74" spans="1:19" ht="16.5" thickBot="1" x14ac:dyDescent="0.3">
      <c r="A74" s="162" t="s">
        <v>93</v>
      </c>
      <c r="B74" s="164"/>
      <c r="C74" s="82">
        <v>2</v>
      </c>
      <c r="D74" s="83">
        <v>1</v>
      </c>
      <c r="E74" s="83">
        <v>1</v>
      </c>
      <c r="F74" s="84">
        <v>1</v>
      </c>
      <c r="G74" s="3">
        <v>1</v>
      </c>
      <c r="H74" s="348"/>
      <c r="I74" s="2">
        <v>3</v>
      </c>
      <c r="J74" s="83"/>
      <c r="K74" s="83">
        <v>3</v>
      </c>
      <c r="L74" s="84">
        <v>2</v>
      </c>
      <c r="M74" s="3">
        <v>0.67</v>
      </c>
      <c r="N74" s="24"/>
      <c r="O74" s="2">
        <v>3</v>
      </c>
      <c r="P74" s="83">
        <v>1</v>
      </c>
      <c r="Q74" s="83">
        <v>2</v>
      </c>
      <c r="R74" s="84">
        <v>2</v>
      </c>
      <c r="S74" s="130">
        <v>1</v>
      </c>
    </row>
    <row r="75" spans="1:19" ht="15.75" x14ac:dyDescent="0.25">
      <c r="A75" s="25" t="s">
        <v>94</v>
      </c>
      <c r="B75" s="17" t="s">
        <v>9</v>
      </c>
      <c r="C75" s="88">
        <v>1</v>
      </c>
      <c r="D75" s="89"/>
      <c r="E75" s="101">
        <v>1</v>
      </c>
      <c r="F75" s="92">
        <v>1</v>
      </c>
      <c r="G75" s="68">
        <v>1</v>
      </c>
      <c r="H75" s="348"/>
      <c r="I75" s="66">
        <v>4</v>
      </c>
      <c r="J75" s="116"/>
      <c r="K75" s="117">
        <v>4</v>
      </c>
      <c r="L75" s="118">
        <v>3</v>
      </c>
      <c r="M75" s="119">
        <f>L75/K75</f>
        <v>0.75</v>
      </c>
      <c r="N75" s="24"/>
      <c r="O75" s="69">
        <v>1</v>
      </c>
      <c r="P75" s="124"/>
      <c r="Q75" s="125">
        <v>1</v>
      </c>
      <c r="R75" s="126">
        <v>0</v>
      </c>
      <c r="S75" s="71">
        <f>R75/Q75</f>
        <v>0</v>
      </c>
    </row>
    <row r="76" spans="1:19" ht="15.75" x14ac:dyDescent="0.25">
      <c r="A76" s="17" t="s">
        <v>94</v>
      </c>
      <c r="B76" s="19" t="s">
        <v>10</v>
      </c>
      <c r="C76" s="91">
        <v>0</v>
      </c>
      <c r="D76" s="92"/>
      <c r="E76" s="93">
        <v>0</v>
      </c>
      <c r="F76" s="89">
        <v>0</v>
      </c>
      <c r="G76" s="68"/>
      <c r="H76" s="348"/>
      <c r="I76" s="67">
        <v>1</v>
      </c>
      <c r="J76" s="118"/>
      <c r="K76" s="120">
        <v>1</v>
      </c>
      <c r="L76" s="116">
        <v>1</v>
      </c>
      <c r="M76" s="119">
        <f>L76/K76</f>
        <v>1</v>
      </c>
      <c r="N76" s="24"/>
      <c r="O76" s="70">
        <v>1</v>
      </c>
      <c r="P76" s="126"/>
      <c r="Q76" s="127">
        <v>1</v>
      </c>
      <c r="R76" s="124">
        <v>0</v>
      </c>
      <c r="S76" s="71">
        <f>R76/Q76</f>
        <v>0</v>
      </c>
    </row>
    <row r="77" spans="1:19" ht="15.75" x14ac:dyDescent="0.25">
      <c r="A77" s="19" t="s">
        <v>94</v>
      </c>
      <c r="B77" s="19" t="s">
        <v>11</v>
      </c>
      <c r="C77" s="88">
        <v>1</v>
      </c>
      <c r="D77" s="89"/>
      <c r="E77" s="101">
        <v>1</v>
      </c>
      <c r="F77" s="92">
        <v>1</v>
      </c>
      <c r="G77" s="68">
        <v>1</v>
      </c>
      <c r="H77" s="348"/>
      <c r="I77" s="67">
        <v>1</v>
      </c>
      <c r="J77" s="118"/>
      <c r="K77" s="120">
        <v>1</v>
      </c>
      <c r="L77" s="116">
        <v>1</v>
      </c>
      <c r="M77" s="119">
        <f>L77/K77</f>
        <v>1</v>
      </c>
      <c r="N77" s="24"/>
      <c r="O77" s="70">
        <v>3</v>
      </c>
      <c r="P77" s="126"/>
      <c r="Q77" s="127">
        <v>3</v>
      </c>
      <c r="R77" s="124">
        <v>2</v>
      </c>
      <c r="S77" s="71">
        <f>R77/Q77</f>
        <v>0.66666666666666663</v>
      </c>
    </row>
    <row r="78" spans="1:19" ht="15.75" x14ac:dyDescent="0.25">
      <c r="A78" s="19" t="s">
        <v>94</v>
      </c>
      <c r="B78" s="19" t="s">
        <v>12</v>
      </c>
      <c r="C78" s="88">
        <v>2</v>
      </c>
      <c r="D78" s="89"/>
      <c r="E78" s="93">
        <v>2</v>
      </c>
      <c r="F78" s="89">
        <v>2</v>
      </c>
      <c r="G78" s="68">
        <v>1</v>
      </c>
      <c r="H78" s="348"/>
      <c r="I78" s="66">
        <v>1</v>
      </c>
      <c r="J78" s="116"/>
      <c r="K78" s="120">
        <v>1</v>
      </c>
      <c r="L78" s="116">
        <v>1</v>
      </c>
      <c r="M78" s="119">
        <f>L78/K78</f>
        <v>1</v>
      </c>
      <c r="N78" s="24"/>
      <c r="O78" s="69">
        <v>2</v>
      </c>
      <c r="P78" s="124"/>
      <c r="Q78" s="127">
        <v>2</v>
      </c>
      <c r="R78" s="124">
        <v>2</v>
      </c>
      <c r="S78" s="71">
        <f>R78/Q78</f>
        <v>1</v>
      </c>
    </row>
    <row r="79" spans="1:19" ht="15.75" x14ac:dyDescent="0.25">
      <c r="A79" s="19" t="s">
        <v>94</v>
      </c>
      <c r="B79" s="20" t="s">
        <v>13</v>
      </c>
      <c r="C79" s="88">
        <v>3</v>
      </c>
      <c r="D79" s="89">
        <v>3</v>
      </c>
      <c r="E79" s="101">
        <v>0</v>
      </c>
      <c r="F79" s="92">
        <v>0</v>
      </c>
      <c r="G79" s="68" t="s">
        <v>31</v>
      </c>
      <c r="H79" s="348"/>
      <c r="I79" s="66">
        <v>3</v>
      </c>
      <c r="J79" s="116">
        <v>3</v>
      </c>
      <c r="K79" s="117">
        <v>0</v>
      </c>
      <c r="L79" s="118">
        <v>0</v>
      </c>
      <c r="M79" s="119" t="s">
        <v>31</v>
      </c>
      <c r="N79" s="24"/>
      <c r="O79" s="69"/>
      <c r="P79" s="124"/>
      <c r="Q79" s="125"/>
      <c r="R79" s="126"/>
      <c r="S79" s="71"/>
    </row>
    <row r="80" spans="1:19" ht="16.5" thickBot="1" x14ac:dyDescent="0.3">
      <c r="A80" s="28" t="s">
        <v>94</v>
      </c>
      <c r="B80" s="20" t="s">
        <v>74</v>
      </c>
      <c r="C80" s="95"/>
      <c r="D80" s="90"/>
      <c r="E80" s="93"/>
      <c r="F80" s="89"/>
      <c r="G80" s="81"/>
      <c r="H80" s="348"/>
      <c r="I80" s="121"/>
      <c r="J80" s="122"/>
      <c r="K80" s="120"/>
      <c r="L80" s="116"/>
      <c r="M80" s="119"/>
      <c r="N80" s="24"/>
      <c r="O80" s="128"/>
      <c r="P80" s="129"/>
      <c r="Q80" s="127"/>
      <c r="R80" s="124"/>
      <c r="S80" s="71"/>
    </row>
    <row r="81" spans="1:19" ht="16.5" thickBot="1" x14ac:dyDescent="0.3">
      <c r="A81" s="162" t="s">
        <v>95</v>
      </c>
      <c r="B81" s="164"/>
      <c r="C81" s="82">
        <v>7</v>
      </c>
      <c r="D81" s="83">
        <v>3</v>
      </c>
      <c r="E81" s="83">
        <v>4</v>
      </c>
      <c r="F81" s="84">
        <v>4</v>
      </c>
      <c r="G81" s="102">
        <v>1</v>
      </c>
      <c r="H81" s="348"/>
      <c r="I81" s="2">
        <v>10</v>
      </c>
      <c r="J81" s="83">
        <v>3</v>
      </c>
      <c r="K81" s="83">
        <f>SUM(K75:K80)</f>
        <v>7</v>
      </c>
      <c r="L81" s="84">
        <f>SUM(L75:L80)</f>
        <v>6</v>
      </c>
      <c r="M81" s="3">
        <v>0.86</v>
      </c>
      <c r="N81" s="24"/>
      <c r="O81" s="2">
        <v>7</v>
      </c>
      <c r="P81" s="83"/>
      <c r="Q81" s="83">
        <v>7</v>
      </c>
      <c r="R81" s="84">
        <v>4</v>
      </c>
      <c r="S81" s="130">
        <f t="shared" ref="S81:S86" si="4">R81/Q81</f>
        <v>0.5714285714285714</v>
      </c>
    </row>
    <row r="82" spans="1:19" ht="15.75" x14ac:dyDescent="0.25">
      <c r="A82" s="25" t="s">
        <v>96</v>
      </c>
      <c r="B82" s="17" t="s">
        <v>9</v>
      </c>
      <c r="C82" s="88">
        <v>29</v>
      </c>
      <c r="D82" s="89"/>
      <c r="E82" s="101">
        <v>29</v>
      </c>
      <c r="F82" s="92">
        <v>21</v>
      </c>
      <c r="G82" s="68">
        <v>0.72</v>
      </c>
      <c r="H82" s="348"/>
      <c r="I82" s="66">
        <v>23</v>
      </c>
      <c r="J82" s="116"/>
      <c r="K82" s="117">
        <v>23</v>
      </c>
      <c r="L82" s="118">
        <v>13</v>
      </c>
      <c r="M82" s="119">
        <f>L82/K82</f>
        <v>0.56521739130434778</v>
      </c>
      <c r="N82" s="18"/>
      <c r="O82" s="69">
        <v>20</v>
      </c>
      <c r="P82" s="124"/>
      <c r="Q82" s="125">
        <v>20</v>
      </c>
      <c r="R82" s="126">
        <v>16</v>
      </c>
      <c r="S82" s="71">
        <f t="shared" si="4"/>
        <v>0.8</v>
      </c>
    </row>
    <row r="83" spans="1:19" ht="15.75" x14ac:dyDescent="0.25">
      <c r="A83" s="17" t="s">
        <v>96</v>
      </c>
      <c r="B83" s="19" t="s">
        <v>10</v>
      </c>
      <c r="C83" s="91">
        <v>15</v>
      </c>
      <c r="D83" s="92"/>
      <c r="E83" s="93">
        <v>15</v>
      </c>
      <c r="F83" s="89">
        <v>9</v>
      </c>
      <c r="G83" s="68">
        <v>0.6</v>
      </c>
      <c r="H83" s="348"/>
      <c r="I83" s="67">
        <v>29</v>
      </c>
      <c r="J83" s="118"/>
      <c r="K83" s="120">
        <v>29</v>
      </c>
      <c r="L83" s="116">
        <v>18</v>
      </c>
      <c r="M83" s="119">
        <f>L83/K83</f>
        <v>0.62068965517241381</v>
      </c>
      <c r="N83" s="18"/>
      <c r="O83" s="70">
        <v>32</v>
      </c>
      <c r="P83" s="126"/>
      <c r="Q83" s="127">
        <v>32</v>
      </c>
      <c r="R83" s="124">
        <v>20</v>
      </c>
      <c r="S83" s="71">
        <f t="shared" si="4"/>
        <v>0.625</v>
      </c>
    </row>
    <row r="84" spans="1:19" ht="15.75" x14ac:dyDescent="0.25">
      <c r="A84" s="25" t="s">
        <v>96</v>
      </c>
      <c r="B84" s="19" t="s">
        <v>11</v>
      </c>
      <c r="C84" s="88">
        <v>30</v>
      </c>
      <c r="D84" s="89"/>
      <c r="E84" s="101">
        <v>30</v>
      </c>
      <c r="F84" s="92">
        <v>25</v>
      </c>
      <c r="G84" s="68">
        <v>0.83</v>
      </c>
      <c r="H84" s="348"/>
      <c r="I84" s="67">
        <v>26</v>
      </c>
      <c r="J84" s="118"/>
      <c r="K84" s="120">
        <v>26</v>
      </c>
      <c r="L84" s="116">
        <v>18</v>
      </c>
      <c r="M84" s="119">
        <f>L84/K84</f>
        <v>0.69230769230769229</v>
      </c>
      <c r="N84" s="18"/>
      <c r="O84" s="70">
        <v>24</v>
      </c>
      <c r="P84" s="126"/>
      <c r="Q84" s="127">
        <v>24</v>
      </c>
      <c r="R84" s="124">
        <v>21</v>
      </c>
      <c r="S84" s="71">
        <f t="shared" si="4"/>
        <v>0.875</v>
      </c>
    </row>
    <row r="85" spans="1:19" ht="15.75" x14ac:dyDescent="0.25">
      <c r="A85" s="25" t="s">
        <v>96</v>
      </c>
      <c r="B85" s="19" t="s">
        <v>12</v>
      </c>
      <c r="C85" s="88">
        <v>36</v>
      </c>
      <c r="D85" s="89"/>
      <c r="E85" s="93">
        <v>36</v>
      </c>
      <c r="F85" s="89">
        <v>23</v>
      </c>
      <c r="G85" s="68">
        <v>0.64</v>
      </c>
      <c r="H85" s="348"/>
      <c r="I85" s="66">
        <v>33</v>
      </c>
      <c r="J85" s="116">
        <v>3</v>
      </c>
      <c r="K85" s="120">
        <v>30</v>
      </c>
      <c r="L85" s="116">
        <v>27</v>
      </c>
      <c r="M85" s="119">
        <f>L85/K85</f>
        <v>0.9</v>
      </c>
      <c r="N85" s="18"/>
      <c r="O85" s="69">
        <v>21</v>
      </c>
      <c r="P85" s="124"/>
      <c r="Q85" s="127">
        <v>21</v>
      </c>
      <c r="R85" s="124">
        <v>18</v>
      </c>
      <c r="S85" s="71">
        <f t="shared" si="4"/>
        <v>0.8571428571428571</v>
      </c>
    </row>
    <row r="86" spans="1:19" ht="15.75" x14ac:dyDescent="0.25">
      <c r="A86" s="25" t="s">
        <v>96</v>
      </c>
      <c r="B86" s="20" t="s">
        <v>13</v>
      </c>
      <c r="C86" s="88">
        <v>21</v>
      </c>
      <c r="D86" s="89">
        <v>13</v>
      </c>
      <c r="E86" s="101">
        <v>8</v>
      </c>
      <c r="F86" s="92">
        <v>2</v>
      </c>
      <c r="G86" s="68">
        <v>0.25</v>
      </c>
      <c r="H86" s="348"/>
      <c r="I86" s="66">
        <v>25</v>
      </c>
      <c r="J86" s="116">
        <v>13</v>
      </c>
      <c r="K86" s="117">
        <v>12</v>
      </c>
      <c r="L86" s="118">
        <v>7</v>
      </c>
      <c r="M86" s="119">
        <f>L86/K86</f>
        <v>0.58333333333333337</v>
      </c>
      <c r="N86" s="18"/>
      <c r="O86" s="69">
        <v>39</v>
      </c>
      <c r="P86" s="124">
        <v>30</v>
      </c>
      <c r="Q86" s="125">
        <v>9</v>
      </c>
      <c r="R86" s="126">
        <v>3</v>
      </c>
      <c r="S86" s="71">
        <f t="shared" si="4"/>
        <v>0.33333333333333331</v>
      </c>
    </row>
    <row r="87" spans="1:19" ht="16.5" thickBot="1" x14ac:dyDescent="0.3">
      <c r="A87" s="29" t="s">
        <v>96</v>
      </c>
      <c r="B87" s="20" t="s">
        <v>74</v>
      </c>
      <c r="C87" s="95"/>
      <c r="D87" s="90"/>
      <c r="E87" s="93"/>
      <c r="F87" s="89"/>
      <c r="G87" s="81"/>
      <c r="H87" s="348"/>
      <c r="I87" s="121"/>
      <c r="J87" s="122"/>
      <c r="K87" s="120"/>
      <c r="L87" s="116"/>
      <c r="M87" s="119"/>
      <c r="N87" s="22"/>
      <c r="O87" s="128"/>
      <c r="P87" s="129"/>
      <c r="Q87" s="127"/>
      <c r="R87" s="124"/>
      <c r="S87" s="71"/>
    </row>
    <row r="88" spans="1:19" ht="16.5" thickBot="1" x14ac:dyDescent="0.3">
      <c r="A88" s="162" t="s">
        <v>97</v>
      </c>
      <c r="B88" s="164"/>
      <c r="C88" s="82">
        <v>131</v>
      </c>
      <c r="D88" s="83">
        <v>13</v>
      </c>
      <c r="E88" s="83">
        <v>118</v>
      </c>
      <c r="F88" s="84">
        <v>80</v>
      </c>
      <c r="G88" s="3">
        <v>0.68</v>
      </c>
      <c r="H88" s="348"/>
      <c r="I88" s="2">
        <v>136</v>
      </c>
      <c r="J88" s="83">
        <v>16</v>
      </c>
      <c r="K88" s="83">
        <v>120</v>
      </c>
      <c r="L88" s="84">
        <v>83</v>
      </c>
      <c r="M88" s="3">
        <v>0.69</v>
      </c>
      <c r="N88" s="24"/>
      <c r="O88" s="2">
        <v>136</v>
      </c>
      <c r="P88" s="83">
        <v>30</v>
      </c>
      <c r="Q88" s="83">
        <v>106</v>
      </c>
      <c r="R88" s="84">
        <v>78</v>
      </c>
      <c r="S88" s="130">
        <f>R88/Q88</f>
        <v>0.73584905660377353</v>
      </c>
    </row>
    <row r="89" spans="1:19" ht="15.75" x14ac:dyDescent="0.25">
      <c r="A89" s="17" t="s">
        <v>98</v>
      </c>
      <c r="B89" s="17" t="s">
        <v>9</v>
      </c>
      <c r="C89" s="88">
        <v>4</v>
      </c>
      <c r="D89" s="92"/>
      <c r="E89" s="101">
        <v>4</v>
      </c>
      <c r="F89" s="92">
        <v>1</v>
      </c>
      <c r="G89" s="68">
        <v>0.25</v>
      </c>
      <c r="H89" s="348"/>
      <c r="I89" s="66">
        <v>6</v>
      </c>
      <c r="J89" s="116"/>
      <c r="K89" s="117">
        <v>6</v>
      </c>
      <c r="L89" s="118">
        <v>3</v>
      </c>
      <c r="M89" s="119">
        <f>L89/K89</f>
        <v>0.5</v>
      </c>
      <c r="N89" s="18"/>
      <c r="O89" s="69"/>
      <c r="P89" s="124"/>
      <c r="Q89" s="125"/>
      <c r="R89" s="126"/>
      <c r="S89" s="71"/>
    </row>
    <row r="90" spans="1:19" ht="15.75" x14ac:dyDescent="0.25">
      <c r="A90" s="25" t="s">
        <v>98</v>
      </c>
      <c r="B90" s="19" t="s">
        <v>10</v>
      </c>
      <c r="C90" s="91">
        <v>4</v>
      </c>
      <c r="D90" s="89"/>
      <c r="E90" s="93">
        <v>4</v>
      </c>
      <c r="F90" s="89">
        <v>3</v>
      </c>
      <c r="G90" s="68">
        <v>0.75</v>
      </c>
      <c r="H90" s="348"/>
      <c r="I90" s="67">
        <v>2</v>
      </c>
      <c r="J90" s="118"/>
      <c r="K90" s="120">
        <v>2</v>
      </c>
      <c r="L90" s="116">
        <v>1</v>
      </c>
      <c r="M90" s="119">
        <f>L90/K90</f>
        <v>0.5</v>
      </c>
      <c r="N90" s="18"/>
      <c r="O90" s="69">
        <v>4</v>
      </c>
      <c r="P90" s="124"/>
      <c r="Q90" s="125">
        <v>4</v>
      </c>
      <c r="R90" s="126">
        <v>3</v>
      </c>
      <c r="S90" s="71">
        <f>R90/Q90</f>
        <v>0.75</v>
      </c>
    </row>
    <row r="91" spans="1:19" ht="15.75" x14ac:dyDescent="0.25">
      <c r="A91" s="25" t="s">
        <v>98</v>
      </c>
      <c r="B91" s="19" t="s">
        <v>11</v>
      </c>
      <c r="C91" s="91">
        <v>4</v>
      </c>
      <c r="D91" s="89"/>
      <c r="E91" s="93">
        <v>4</v>
      </c>
      <c r="F91" s="89">
        <v>3</v>
      </c>
      <c r="G91" s="68">
        <v>0.75</v>
      </c>
      <c r="H91" s="348"/>
      <c r="I91" s="67">
        <v>5</v>
      </c>
      <c r="J91" s="118"/>
      <c r="K91" s="120">
        <v>5</v>
      </c>
      <c r="L91" s="116">
        <v>2</v>
      </c>
      <c r="M91" s="119">
        <f>L91/K91</f>
        <v>0.4</v>
      </c>
      <c r="N91" s="18"/>
      <c r="O91" s="70">
        <v>2</v>
      </c>
      <c r="P91" s="126"/>
      <c r="Q91" s="127">
        <v>2</v>
      </c>
      <c r="R91" s="124">
        <v>2</v>
      </c>
      <c r="S91" s="71">
        <f>R91/Q91</f>
        <v>1</v>
      </c>
    </row>
    <row r="92" spans="1:19" ht="15.75" x14ac:dyDescent="0.25">
      <c r="A92" s="25" t="s">
        <v>98</v>
      </c>
      <c r="B92" s="19" t="s">
        <v>12</v>
      </c>
      <c r="C92" s="88">
        <v>5</v>
      </c>
      <c r="D92" s="89"/>
      <c r="E92" s="93">
        <v>5</v>
      </c>
      <c r="F92" s="89">
        <v>3</v>
      </c>
      <c r="G92" s="68">
        <v>0.6</v>
      </c>
      <c r="H92" s="348"/>
      <c r="I92" s="66">
        <v>5</v>
      </c>
      <c r="J92" s="116"/>
      <c r="K92" s="120">
        <v>5</v>
      </c>
      <c r="L92" s="116">
        <v>4</v>
      </c>
      <c r="M92" s="119">
        <f>L92/K92</f>
        <v>0.8</v>
      </c>
      <c r="N92" s="18"/>
      <c r="O92" s="69">
        <v>5</v>
      </c>
      <c r="P92" s="124"/>
      <c r="Q92" s="127">
        <v>5</v>
      </c>
      <c r="R92" s="124">
        <v>4</v>
      </c>
      <c r="S92" s="71">
        <f>R92/Q92</f>
        <v>0.8</v>
      </c>
    </row>
    <row r="93" spans="1:19" ht="15.75" x14ac:dyDescent="0.25">
      <c r="A93" s="30" t="s">
        <v>98</v>
      </c>
      <c r="B93" s="20" t="s">
        <v>13</v>
      </c>
      <c r="C93" s="88">
        <v>5</v>
      </c>
      <c r="D93" s="98">
        <v>5</v>
      </c>
      <c r="E93" s="101">
        <v>0</v>
      </c>
      <c r="F93" s="92">
        <v>0</v>
      </c>
      <c r="G93" s="68" t="s">
        <v>31</v>
      </c>
      <c r="H93" s="348"/>
      <c r="I93" s="66">
        <v>1</v>
      </c>
      <c r="J93" s="116">
        <v>1</v>
      </c>
      <c r="K93" s="117">
        <v>0</v>
      </c>
      <c r="L93" s="118">
        <v>0</v>
      </c>
      <c r="M93" s="119" t="s">
        <v>31</v>
      </c>
      <c r="N93" s="18"/>
      <c r="O93" s="69">
        <v>4</v>
      </c>
      <c r="P93" s="124">
        <v>3</v>
      </c>
      <c r="Q93" s="125">
        <v>1</v>
      </c>
      <c r="R93" s="126">
        <v>1</v>
      </c>
      <c r="S93" s="71">
        <f>R93/Q93</f>
        <v>1</v>
      </c>
    </row>
    <row r="94" spans="1:19" ht="16.5" thickBot="1" x14ac:dyDescent="0.3">
      <c r="A94" s="31" t="s">
        <v>98</v>
      </c>
      <c r="B94" s="20" t="s">
        <v>74</v>
      </c>
      <c r="C94" s="95"/>
      <c r="D94" s="98"/>
      <c r="E94" s="93"/>
      <c r="F94" s="89"/>
      <c r="G94" s="81"/>
      <c r="H94" s="348"/>
      <c r="I94" s="121"/>
      <c r="J94" s="122"/>
      <c r="K94" s="120"/>
      <c r="L94" s="116"/>
      <c r="M94" s="119"/>
      <c r="N94" s="22"/>
      <c r="O94" s="128"/>
      <c r="P94" s="129"/>
      <c r="Q94" s="127"/>
      <c r="R94" s="124"/>
      <c r="S94" s="71"/>
    </row>
    <row r="95" spans="1:19" ht="16.5" thickBot="1" x14ac:dyDescent="0.3">
      <c r="A95" s="162" t="s">
        <v>99</v>
      </c>
      <c r="B95" s="164"/>
      <c r="C95" s="82">
        <v>22</v>
      </c>
      <c r="D95" s="83">
        <v>5</v>
      </c>
      <c r="E95" s="83">
        <v>17</v>
      </c>
      <c r="F95" s="84">
        <v>10</v>
      </c>
      <c r="G95" s="3">
        <v>0.58823529411764708</v>
      </c>
      <c r="H95" s="348"/>
      <c r="I95" s="2">
        <v>19</v>
      </c>
      <c r="J95" s="83">
        <v>1</v>
      </c>
      <c r="K95" s="83">
        <f>SUM(K89:K94)</f>
        <v>18</v>
      </c>
      <c r="L95" s="84">
        <f>SUM(L89:L94)</f>
        <v>10</v>
      </c>
      <c r="M95" s="3">
        <v>0.55000000000000004</v>
      </c>
      <c r="N95" s="24"/>
      <c r="O95" s="2">
        <v>15</v>
      </c>
      <c r="P95" s="83">
        <v>3</v>
      </c>
      <c r="Q95" s="83">
        <v>12</v>
      </c>
      <c r="R95" s="84">
        <v>10</v>
      </c>
      <c r="S95" s="130">
        <f t="shared" ref="S95:S100" si="5">R95/Q95</f>
        <v>0.83333333333333337</v>
      </c>
    </row>
    <row r="96" spans="1:19" ht="15.75" x14ac:dyDescent="0.25">
      <c r="A96" s="25" t="s">
        <v>100</v>
      </c>
      <c r="B96" s="17" t="s">
        <v>9</v>
      </c>
      <c r="C96" s="88">
        <v>10</v>
      </c>
      <c r="D96" s="89"/>
      <c r="E96" s="101">
        <v>10</v>
      </c>
      <c r="F96" s="92">
        <v>6</v>
      </c>
      <c r="G96" s="68">
        <f>F96/E96</f>
        <v>0.6</v>
      </c>
      <c r="H96" s="348"/>
      <c r="I96" s="66">
        <v>7</v>
      </c>
      <c r="J96" s="116"/>
      <c r="K96" s="117">
        <v>7</v>
      </c>
      <c r="L96" s="118">
        <v>3</v>
      </c>
      <c r="M96" s="119">
        <f>L96/K96</f>
        <v>0.42857142857142855</v>
      </c>
      <c r="N96" s="18"/>
      <c r="O96" s="69">
        <v>9</v>
      </c>
      <c r="P96" s="124"/>
      <c r="Q96" s="125">
        <v>9</v>
      </c>
      <c r="R96" s="126">
        <v>5</v>
      </c>
      <c r="S96" s="71">
        <f t="shared" si="5"/>
        <v>0.55555555555555558</v>
      </c>
    </row>
    <row r="97" spans="1:19" ht="15.75" x14ac:dyDescent="0.25">
      <c r="A97" s="27" t="s">
        <v>100</v>
      </c>
      <c r="B97" s="19" t="s">
        <v>10</v>
      </c>
      <c r="C97" s="91">
        <v>2</v>
      </c>
      <c r="D97" s="92"/>
      <c r="E97" s="93">
        <v>2</v>
      </c>
      <c r="F97" s="89">
        <v>1</v>
      </c>
      <c r="G97" s="68">
        <f>F97/E97</f>
        <v>0.5</v>
      </c>
      <c r="H97" s="348"/>
      <c r="I97" s="67">
        <v>4</v>
      </c>
      <c r="J97" s="118"/>
      <c r="K97" s="120">
        <v>4</v>
      </c>
      <c r="L97" s="116">
        <v>2</v>
      </c>
      <c r="M97" s="119">
        <f>L97/K97</f>
        <v>0.5</v>
      </c>
      <c r="N97" s="18"/>
      <c r="O97" s="70">
        <v>4</v>
      </c>
      <c r="P97" s="126"/>
      <c r="Q97" s="127">
        <v>4</v>
      </c>
      <c r="R97" s="124">
        <v>3</v>
      </c>
      <c r="S97" s="71">
        <f t="shared" si="5"/>
        <v>0.75</v>
      </c>
    </row>
    <row r="98" spans="1:19" ht="15.75" x14ac:dyDescent="0.25">
      <c r="A98" s="19" t="s">
        <v>100</v>
      </c>
      <c r="B98" s="19" t="s">
        <v>11</v>
      </c>
      <c r="C98" s="91">
        <v>2</v>
      </c>
      <c r="D98" s="92"/>
      <c r="E98" s="93">
        <v>2</v>
      </c>
      <c r="F98" s="89">
        <v>1</v>
      </c>
      <c r="G98" s="68">
        <f>F98/E98</f>
        <v>0.5</v>
      </c>
      <c r="H98" s="348"/>
      <c r="I98" s="67">
        <v>5</v>
      </c>
      <c r="J98" s="118"/>
      <c r="K98" s="120">
        <v>5</v>
      </c>
      <c r="L98" s="116">
        <v>5</v>
      </c>
      <c r="M98" s="119">
        <f>L98/K98</f>
        <v>1</v>
      </c>
      <c r="N98" s="18"/>
      <c r="O98" s="70">
        <v>2</v>
      </c>
      <c r="P98" s="126"/>
      <c r="Q98" s="127">
        <v>2</v>
      </c>
      <c r="R98" s="124">
        <v>2</v>
      </c>
      <c r="S98" s="71">
        <f t="shared" si="5"/>
        <v>1</v>
      </c>
    </row>
    <row r="99" spans="1:19" ht="15.75" x14ac:dyDescent="0.25">
      <c r="A99" s="19" t="s">
        <v>100</v>
      </c>
      <c r="B99" s="19" t="s">
        <v>12</v>
      </c>
      <c r="C99" s="88">
        <v>4</v>
      </c>
      <c r="D99" s="89"/>
      <c r="E99" s="93">
        <v>4</v>
      </c>
      <c r="F99" s="89">
        <v>3</v>
      </c>
      <c r="G99" s="68">
        <f>F99/E99</f>
        <v>0.75</v>
      </c>
      <c r="H99" s="348"/>
      <c r="I99" s="66">
        <v>3</v>
      </c>
      <c r="J99" s="116"/>
      <c r="K99" s="120">
        <v>3</v>
      </c>
      <c r="L99" s="116">
        <v>3</v>
      </c>
      <c r="M99" s="119">
        <f>L99/K99</f>
        <v>1</v>
      </c>
      <c r="N99" s="18"/>
      <c r="O99" s="69">
        <v>5</v>
      </c>
      <c r="P99" s="124"/>
      <c r="Q99" s="127">
        <v>5</v>
      </c>
      <c r="R99" s="124">
        <v>5</v>
      </c>
      <c r="S99" s="71">
        <f t="shared" si="5"/>
        <v>1</v>
      </c>
    </row>
    <row r="100" spans="1:19" ht="15.75" x14ac:dyDescent="0.25">
      <c r="A100" s="19" t="s">
        <v>100</v>
      </c>
      <c r="B100" s="19" t="s">
        <v>13</v>
      </c>
      <c r="C100" s="88">
        <v>7</v>
      </c>
      <c r="D100" s="89">
        <v>3</v>
      </c>
      <c r="E100" s="101">
        <v>4</v>
      </c>
      <c r="F100" s="92">
        <v>3</v>
      </c>
      <c r="G100" s="68">
        <f>F100/E100</f>
        <v>0.75</v>
      </c>
      <c r="H100" s="348"/>
      <c r="I100" s="66">
        <v>6</v>
      </c>
      <c r="J100" s="116">
        <v>1</v>
      </c>
      <c r="K100" s="117">
        <v>5</v>
      </c>
      <c r="L100" s="118">
        <v>3</v>
      </c>
      <c r="M100" s="119">
        <f>L100/K100</f>
        <v>0.6</v>
      </c>
      <c r="N100" s="18"/>
      <c r="O100" s="69">
        <v>6</v>
      </c>
      <c r="P100" s="124">
        <v>2</v>
      </c>
      <c r="Q100" s="125">
        <v>4</v>
      </c>
      <c r="R100" s="126">
        <v>3</v>
      </c>
      <c r="S100" s="71">
        <f t="shared" si="5"/>
        <v>0.75</v>
      </c>
    </row>
    <row r="101" spans="1:19" ht="16.5" thickBot="1" x14ac:dyDescent="0.3">
      <c r="A101" s="28" t="s">
        <v>100</v>
      </c>
      <c r="B101" s="26" t="s">
        <v>74</v>
      </c>
      <c r="C101" s="95"/>
      <c r="D101" s="90"/>
      <c r="E101" s="93"/>
      <c r="F101" s="89"/>
      <c r="G101" s="68"/>
      <c r="H101" s="348"/>
      <c r="I101" s="121"/>
      <c r="J101" s="122"/>
      <c r="K101" s="120"/>
      <c r="L101" s="116"/>
      <c r="M101" s="119"/>
      <c r="N101" s="22"/>
      <c r="O101" s="128"/>
      <c r="P101" s="129"/>
      <c r="Q101" s="127"/>
      <c r="R101" s="124"/>
      <c r="S101" s="71"/>
    </row>
    <row r="102" spans="1:19" ht="16.5" thickBot="1" x14ac:dyDescent="0.3">
      <c r="A102" s="162" t="s">
        <v>101</v>
      </c>
      <c r="B102" s="164"/>
      <c r="C102" s="82">
        <v>25</v>
      </c>
      <c r="D102" s="83">
        <v>3</v>
      </c>
      <c r="E102" s="83">
        <f>SUM(E96:E101)</f>
        <v>22</v>
      </c>
      <c r="F102" s="84">
        <f>SUM(F96:F101)</f>
        <v>14</v>
      </c>
      <c r="G102" s="3">
        <v>0.64</v>
      </c>
      <c r="H102" s="348"/>
      <c r="I102" s="2">
        <v>25</v>
      </c>
      <c r="J102" s="83">
        <v>1</v>
      </c>
      <c r="K102" s="83">
        <f>SUM(K96:K101)</f>
        <v>24</v>
      </c>
      <c r="L102" s="84">
        <f>SUM(L96:L101)</f>
        <v>16</v>
      </c>
      <c r="M102" s="3">
        <v>0.67</v>
      </c>
      <c r="N102" s="24"/>
      <c r="O102" s="2">
        <v>26</v>
      </c>
      <c r="P102" s="83">
        <v>2</v>
      </c>
      <c r="Q102" s="83">
        <v>24</v>
      </c>
      <c r="R102" s="84">
        <v>18</v>
      </c>
      <c r="S102" s="130">
        <f>R102/Q102</f>
        <v>0.75</v>
      </c>
    </row>
    <row r="103" spans="1:19" ht="15.75" x14ac:dyDescent="0.25">
      <c r="A103" s="25" t="s">
        <v>102</v>
      </c>
      <c r="B103" s="17" t="s">
        <v>9</v>
      </c>
      <c r="C103" s="88">
        <v>4</v>
      </c>
      <c r="D103" s="89"/>
      <c r="E103" s="101">
        <v>4</v>
      </c>
      <c r="F103" s="92">
        <v>2</v>
      </c>
      <c r="G103" s="68">
        <f>F103/E103</f>
        <v>0.5</v>
      </c>
      <c r="H103" s="348"/>
      <c r="I103" s="66">
        <v>2</v>
      </c>
      <c r="J103" s="116"/>
      <c r="K103" s="117">
        <v>2</v>
      </c>
      <c r="L103" s="118">
        <v>0</v>
      </c>
      <c r="M103" s="119">
        <f>L103/K103</f>
        <v>0</v>
      </c>
      <c r="N103" s="18"/>
      <c r="O103" s="69">
        <v>1</v>
      </c>
      <c r="P103" s="124"/>
      <c r="Q103" s="125">
        <v>1</v>
      </c>
      <c r="R103" s="126">
        <v>1</v>
      </c>
      <c r="S103" s="71">
        <f>R103/Q103</f>
        <v>1</v>
      </c>
    </row>
    <row r="104" spans="1:19" ht="15.75" x14ac:dyDescent="0.25">
      <c r="A104" s="17" t="s">
        <v>102</v>
      </c>
      <c r="B104" s="19" t="s">
        <v>10</v>
      </c>
      <c r="C104" s="91"/>
      <c r="D104" s="92"/>
      <c r="E104" s="93"/>
      <c r="F104" s="89"/>
      <c r="G104" s="68"/>
      <c r="H104" s="348"/>
      <c r="I104" s="67">
        <v>2</v>
      </c>
      <c r="J104" s="118"/>
      <c r="K104" s="120">
        <v>2</v>
      </c>
      <c r="L104" s="116">
        <v>2</v>
      </c>
      <c r="M104" s="119">
        <f>L104/K104</f>
        <v>1</v>
      </c>
      <c r="N104" s="18"/>
      <c r="O104" s="70">
        <v>1</v>
      </c>
      <c r="P104" s="126"/>
      <c r="Q104" s="127">
        <v>1</v>
      </c>
      <c r="R104" s="124">
        <v>0</v>
      </c>
      <c r="S104" s="71">
        <f>R104/Q104</f>
        <v>0</v>
      </c>
    </row>
    <row r="105" spans="1:19" ht="15.75" x14ac:dyDescent="0.25">
      <c r="A105" s="19" t="s">
        <v>102</v>
      </c>
      <c r="B105" s="19" t="s">
        <v>11</v>
      </c>
      <c r="C105" s="91">
        <v>3</v>
      </c>
      <c r="D105" s="92"/>
      <c r="E105" s="93">
        <v>3</v>
      </c>
      <c r="F105" s="89">
        <v>3</v>
      </c>
      <c r="G105" s="68">
        <f>F105/E105</f>
        <v>1</v>
      </c>
      <c r="H105" s="348"/>
      <c r="I105" s="67">
        <v>2</v>
      </c>
      <c r="J105" s="118"/>
      <c r="K105" s="120">
        <v>2</v>
      </c>
      <c r="L105" s="116">
        <v>2</v>
      </c>
      <c r="M105" s="119">
        <f>L105/K105</f>
        <v>1</v>
      </c>
      <c r="N105" s="18"/>
      <c r="O105" s="70">
        <v>3</v>
      </c>
      <c r="P105" s="126"/>
      <c r="Q105" s="127">
        <v>3</v>
      </c>
      <c r="R105" s="124">
        <v>3</v>
      </c>
      <c r="S105" s="71">
        <f>R105/Q105</f>
        <v>1</v>
      </c>
    </row>
    <row r="106" spans="1:19" ht="15.75" x14ac:dyDescent="0.25">
      <c r="A106" s="19" t="s">
        <v>102</v>
      </c>
      <c r="B106" s="19" t="s">
        <v>12</v>
      </c>
      <c r="C106" s="88">
        <v>5</v>
      </c>
      <c r="D106" s="89">
        <v>2</v>
      </c>
      <c r="E106" s="93">
        <v>3</v>
      </c>
      <c r="F106" s="89">
        <v>2</v>
      </c>
      <c r="G106" s="68">
        <f>F106/E106</f>
        <v>0.66666666666666663</v>
      </c>
      <c r="H106" s="348"/>
      <c r="I106" s="66">
        <v>1</v>
      </c>
      <c r="J106" s="116">
        <v>1</v>
      </c>
      <c r="K106" s="120">
        <v>0</v>
      </c>
      <c r="L106" s="116">
        <v>0</v>
      </c>
      <c r="M106" s="119" t="s">
        <v>31</v>
      </c>
      <c r="N106" s="18"/>
      <c r="O106" s="69">
        <v>2</v>
      </c>
      <c r="P106" s="124"/>
      <c r="Q106" s="127">
        <v>2</v>
      </c>
      <c r="R106" s="124">
        <v>2</v>
      </c>
      <c r="S106" s="71">
        <v>1</v>
      </c>
    </row>
    <row r="107" spans="1:19" ht="15.75" x14ac:dyDescent="0.25">
      <c r="A107" s="19" t="s">
        <v>102</v>
      </c>
      <c r="B107" s="20" t="s">
        <v>13</v>
      </c>
      <c r="C107" s="88">
        <v>1</v>
      </c>
      <c r="D107" s="89">
        <v>1</v>
      </c>
      <c r="E107" s="101">
        <v>0</v>
      </c>
      <c r="F107" s="92">
        <v>0</v>
      </c>
      <c r="G107" s="68" t="s">
        <v>31</v>
      </c>
      <c r="H107" s="348"/>
      <c r="I107" s="66">
        <v>3</v>
      </c>
      <c r="J107" s="116">
        <v>3</v>
      </c>
      <c r="K107" s="117">
        <v>0</v>
      </c>
      <c r="L107" s="118">
        <v>0</v>
      </c>
      <c r="M107" s="119" t="s">
        <v>31</v>
      </c>
      <c r="N107" s="18"/>
      <c r="O107" s="69">
        <v>4</v>
      </c>
      <c r="P107" s="124">
        <v>2</v>
      </c>
      <c r="Q107" s="125">
        <v>2</v>
      </c>
      <c r="R107" s="126">
        <v>2</v>
      </c>
      <c r="S107" s="71">
        <v>1</v>
      </c>
    </row>
    <row r="108" spans="1:19" ht="16.5" thickBot="1" x14ac:dyDescent="0.3">
      <c r="A108" s="19" t="s">
        <v>102</v>
      </c>
      <c r="B108" s="20" t="s">
        <v>74</v>
      </c>
      <c r="C108" s="95"/>
      <c r="D108" s="90"/>
      <c r="E108" s="93"/>
      <c r="F108" s="89"/>
      <c r="G108" s="68"/>
      <c r="H108" s="348"/>
      <c r="I108" s="121"/>
      <c r="J108" s="122"/>
      <c r="K108" s="120"/>
      <c r="L108" s="116"/>
      <c r="M108" s="119"/>
      <c r="N108" s="22"/>
      <c r="O108" s="128"/>
      <c r="P108" s="129"/>
      <c r="Q108" s="127"/>
      <c r="R108" s="124"/>
      <c r="S108" s="71"/>
    </row>
    <row r="109" spans="1:19" ht="16.5" thickBot="1" x14ac:dyDescent="0.3">
      <c r="A109" s="162" t="s">
        <v>103</v>
      </c>
      <c r="B109" s="164"/>
      <c r="C109" s="82">
        <v>13</v>
      </c>
      <c r="D109" s="83">
        <v>3</v>
      </c>
      <c r="E109" s="83">
        <f>SUM(E103:E108)</f>
        <v>10</v>
      </c>
      <c r="F109" s="84">
        <f>SUM(F103:F108)</f>
        <v>7</v>
      </c>
      <c r="G109" s="3">
        <v>0.7</v>
      </c>
      <c r="H109" s="348"/>
      <c r="I109" s="2">
        <v>10</v>
      </c>
      <c r="J109" s="83">
        <v>4</v>
      </c>
      <c r="K109" s="83">
        <f>SUM(K103:K108)</f>
        <v>6</v>
      </c>
      <c r="L109" s="84">
        <f>SUM(L103:L108)</f>
        <v>4</v>
      </c>
      <c r="M109" s="3">
        <v>0.67</v>
      </c>
      <c r="N109" s="24"/>
      <c r="O109" s="2">
        <v>11</v>
      </c>
      <c r="P109" s="83">
        <v>2</v>
      </c>
      <c r="Q109" s="83">
        <v>9</v>
      </c>
      <c r="R109" s="84">
        <v>8</v>
      </c>
      <c r="S109" s="130">
        <f t="shared" ref="S109:S114" si="6">R109/Q109</f>
        <v>0.88888888888888884</v>
      </c>
    </row>
    <row r="110" spans="1:19" ht="15.75" x14ac:dyDescent="0.25">
      <c r="A110" s="25" t="s">
        <v>104</v>
      </c>
      <c r="B110" s="25" t="s">
        <v>9</v>
      </c>
      <c r="C110" s="88">
        <v>21</v>
      </c>
      <c r="D110" s="89"/>
      <c r="E110" s="101">
        <v>21</v>
      </c>
      <c r="F110" s="92">
        <v>11</v>
      </c>
      <c r="G110" s="68">
        <f>F110/E110</f>
        <v>0.52380952380952384</v>
      </c>
      <c r="H110" s="348"/>
      <c r="I110" s="66">
        <v>19</v>
      </c>
      <c r="J110" s="116"/>
      <c r="K110" s="117">
        <v>19</v>
      </c>
      <c r="L110" s="118">
        <v>13</v>
      </c>
      <c r="M110" s="119">
        <f>L110/K110</f>
        <v>0.68421052631578949</v>
      </c>
      <c r="N110" s="18"/>
      <c r="O110" s="69">
        <v>22</v>
      </c>
      <c r="P110" s="124"/>
      <c r="Q110" s="125">
        <v>22</v>
      </c>
      <c r="R110" s="126">
        <v>11</v>
      </c>
      <c r="S110" s="71">
        <f t="shared" si="6"/>
        <v>0.5</v>
      </c>
    </row>
    <row r="111" spans="1:19" ht="15.75" x14ac:dyDescent="0.25">
      <c r="A111" s="25" t="s">
        <v>104</v>
      </c>
      <c r="B111" s="19" t="s">
        <v>10</v>
      </c>
      <c r="C111" s="91">
        <v>11</v>
      </c>
      <c r="D111" s="92"/>
      <c r="E111" s="93">
        <v>11</v>
      </c>
      <c r="F111" s="89">
        <v>3</v>
      </c>
      <c r="G111" s="68">
        <v>0.27</v>
      </c>
      <c r="H111" s="348"/>
      <c r="I111" s="67">
        <v>13</v>
      </c>
      <c r="J111" s="118"/>
      <c r="K111" s="120">
        <v>13</v>
      </c>
      <c r="L111" s="116">
        <v>7</v>
      </c>
      <c r="M111" s="119">
        <f>L111/K111</f>
        <v>0.53846153846153844</v>
      </c>
      <c r="N111" s="18"/>
      <c r="O111" s="70">
        <v>14</v>
      </c>
      <c r="P111" s="126"/>
      <c r="Q111" s="127">
        <v>14</v>
      </c>
      <c r="R111" s="124">
        <v>8</v>
      </c>
      <c r="S111" s="71">
        <f t="shared" si="6"/>
        <v>0.5714285714285714</v>
      </c>
    </row>
    <row r="112" spans="1:19" ht="15.75" x14ac:dyDescent="0.25">
      <c r="A112" s="19" t="s">
        <v>104</v>
      </c>
      <c r="B112" s="19" t="s">
        <v>11</v>
      </c>
      <c r="C112" s="91">
        <v>14</v>
      </c>
      <c r="D112" s="92"/>
      <c r="E112" s="93">
        <v>14</v>
      </c>
      <c r="F112" s="89">
        <v>12</v>
      </c>
      <c r="G112" s="68">
        <f>F112/E112</f>
        <v>0.8571428571428571</v>
      </c>
      <c r="H112" s="348"/>
      <c r="I112" s="67">
        <v>14</v>
      </c>
      <c r="J112" s="118"/>
      <c r="K112" s="120">
        <v>14</v>
      </c>
      <c r="L112" s="116">
        <v>12</v>
      </c>
      <c r="M112" s="119">
        <f>L112/K112</f>
        <v>0.8571428571428571</v>
      </c>
      <c r="N112" s="18"/>
      <c r="O112" s="70">
        <v>14</v>
      </c>
      <c r="P112" s="126"/>
      <c r="Q112" s="127">
        <v>14</v>
      </c>
      <c r="R112" s="124">
        <v>13</v>
      </c>
      <c r="S112" s="71">
        <f t="shared" si="6"/>
        <v>0.9285714285714286</v>
      </c>
    </row>
    <row r="113" spans="1:19" ht="15.75" x14ac:dyDescent="0.25">
      <c r="A113" s="19" t="s">
        <v>104</v>
      </c>
      <c r="B113" s="19" t="s">
        <v>12</v>
      </c>
      <c r="C113" s="88">
        <v>7</v>
      </c>
      <c r="D113" s="89"/>
      <c r="E113" s="93">
        <v>7</v>
      </c>
      <c r="F113" s="89">
        <v>5</v>
      </c>
      <c r="G113" s="68">
        <f>F113/E113</f>
        <v>0.7142857142857143</v>
      </c>
      <c r="H113" s="348"/>
      <c r="I113" s="66">
        <v>14</v>
      </c>
      <c r="J113" s="116">
        <v>2</v>
      </c>
      <c r="K113" s="120">
        <v>12</v>
      </c>
      <c r="L113" s="116">
        <v>10</v>
      </c>
      <c r="M113" s="119">
        <f>L113/K113</f>
        <v>0.83333333333333337</v>
      </c>
      <c r="N113" s="18"/>
      <c r="O113" s="69">
        <v>21</v>
      </c>
      <c r="P113" s="124">
        <v>2</v>
      </c>
      <c r="Q113" s="127">
        <v>19</v>
      </c>
      <c r="R113" s="124">
        <v>15</v>
      </c>
      <c r="S113" s="71">
        <f t="shared" si="6"/>
        <v>0.78947368421052633</v>
      </c>
    </row>
    <row r="114" spans="1:19" ht="15.75" x14ac:dyDescent="0.25">
      <c r="A114" s="19" t="s">
        <v>104</v>
      </c>
      <c r="B114" s="32" t="s">
        <v>13</v>
      </c>
      <c r="C114" s="88">
        <v>11</v>
      </c>
      <c r="D114" s="89">
        <v>7</v>
      </c>
      <c r="E114" s="101">
        <v>4</v>
      </c>
      <c r="F114" s="92">
        <v>4</v>
      </c>
      <c r="G114" s="68">
        <v>1</v>
      </c>
      <c r="H114" s="348"/>
      <c r="I114" s="66">
        <v>11</v>
      </c>
      <c r="J114" s="116">
        <v>9</v>
      </c>
      <c r="K114" s="117">
        <v>2</v>
      </c>
      <c r="L114" s="118">
        <v>2</v>
      </c>
      <c r="M114" s="119">
        <f>L114/K114</f>
        <v>1</v>
      </c>
      <c r="N114" s="18"/>
      <c r="O114" s="69">
        <v>14</v>
      </c>
      <c r="P114" s="124">
        <v>7</v>
      </c>
      <c r="Q114" s="125">
        <v>7</v>
      </c>
      <c r="R114" s="126">
        <v>5</v>
      </c>
      <c r="S114" s="71">
        <f t="shared" si="6"/>
        <v>0.7142857142857143</v>
      </c>
    </row>
    <row r="115" spans="1:19" ht="16.5" thickBot="1" x14ac:dyDescent="0.3">
      <c r="A115" s="28" t="s">
        <v>104</v>
      </c>
      <c r="B115" s="20" t="s">
        <v>74</v>
      </c>
      <c r="C115" s="95"/>
      <c r="D115" s="90"/>
      <c r="E115" s="93"/>
      <c r="F115" s="89"/>
      <c r="G115" s="68"/>
      <c r="H115" s="348"/>
      <c r="I115" s="121"/>
      <c r="J115" s="122"/>
      <c r="K115" s="120"/>
      <c r="L115" s="116"/>
      <c r="M115" s="119"/>
      <c r="N115" s="22"/>
      <c r="O115" s="128"/>
      <c r="P115" s="129"/>
      <c r="Q115" s="127"/>
      <c r="R115" s="124"/>
      <c r="S115" s="71"/>
    </row>
    <row r="116" spans="1:19" ht="16.5" thickBot="1" x14ac:dyDescent="0.3">
      <c r="A116" s="162" t="s">
        <v>105</v>
      </c>
      <c r="B116" s="164"/>
      <c r="C116" s="82">
        <v>64</v>
      </c>
      <c r="D116" s="83">
        <v>7</v>
      </c>
      <c r="E116" s="83">
        <f>SUM(E110:E115)</f>
        <v>57</v>
      </c>
      <c r="F116" s="84">
        <f>SUM(F110:F115)</f>
        <v>35</v>
      </c>
      <c r="G116" s="3">
        <v>0.61</v>
      </c>
      <c r="H116" s="348"/>
      <c r="I116" s="2">
        <v>71</v>
      </c>
      <c r="J116" s="83">
        <v>11</v>
      </c>
      <c r="K116" s="83">
        <f>SUM(K110:K115)</f>
        <v>60</v>
      </c>
      <c r="L116" s="84">
        <f>SUM(L110:L115)</f>
        <v>44</v>
      </c>
      <c r="M116" s="3">
        <v>0.73</v>
      </c>
      <c r="N116" s="24"/>
      <c r="O116" s="2">
        <v>85</v>
      </c>
      <c r="P116" s="83">
        <v>9</v>
      </c>
      <c r="Q116" s="83">
        <v>76</v>
      </c>
      <c r="R116" s="84">
        <v>52</v>
      </c>
      <c r="S116" s="130">
        <f t="shared" ref="S116:S121" si="7">R116/Q116</f>
        <v>0.68421052631578949</v>
      </c>
    </row>
    <row r="117" spans="1:19" ht="15.75" x14ac:dyDescent="0.25">
      <c r="A117" s="25" t="s">
        <v>106</v>
      </c>
      <c r="B117" s="17" t="s">
        <v>9</v>
      </c>
      <c r="C117" s="88">
        <v>5</v>
      </c>
      <c r="D117" s="89"/>
      <c r="E117" s="101">
        <v>5</v>
      </c>
      <c r="F117" s="92">
        <v>3</v>
      </c>
      <c r="G117" s="68">
        <f>F117/E117</f>
        <v>0.6</v>
      </c>
      <c r="H117" s="348"/>
      <c r="I117" s="66">
        <v>6</v>
      </c>
      <c r="J117" s="116"/>
      <c r="K117" s="117">
        <v>6</v>
      </c>
      <c r="L117" s="118">
        <v>3</v>
      </c>
      <c r="M117" s="119">
        <f>L117/K117</f>
        <v>0.5</v>
      </c>
      <c r="N117" s="18"/>
      <c r="O117" s="69">
        <v>5</v>
      </c>
      <c r="P117" s="124"/>
      <c r="Q117" s="125">
        <v>5</v>
      </c>
      <c r="R117" s="126">
        <v>3</v>
      </c>
      <c r="S117" s="71">
        <f t="shared" si="7"/>
        <v>0.6</v>
      </c>
    </row>
    <row r="118" spans="1:19" ht="15.75" x14ac:dyDescent="0.25">
      <c r="A118" s="17" t="s">
        <v>106</v>
      </c>
      <c r="B118" s="19" t="s">
        <v>10</v>
      </c>
      <c r="C118" s="91">
        <v>1</v>
      </c>
      <c r="D118" s="92"/>
      <c r="E118" s="93">
        <v>1</v>
      </c>
      <c r="F118" s="89">
        <v>0</v>
      </c>
      <c r="G118" s="68">
        <f>F118/E118</f>
        <v>0</v>
      </c>
      <c r="H118" s="348"/>
      <c r="I118" s="67">
        <v>1</v>
      </c>
      <c r="J118" s="118"/>
      <c r="K118" s="120">
        <v>1</v>
      </c>
      <c r="L118" s="116">
        <v>1</v>
      </c>
      <c r="M118" s="119">
        <f>L118/K118</f>
        <v>1</v>
      </c>
      <c r="N118" s="18"/>
      <c r="O118" s="70">
        <v>2</v>
      </c>
      <c r="P118" s="126"/>
      <c r="Q118" s="127">
        <v>2</v>
      </c>
      <c r="R118" s="124">
        <v>1</v>
      </c>
      <c r="S118" s="71">
        <f t="shared" si="7"/>
        <v>0.5</v>
      </c>
    </row>
    <row r="119" spans="1:19" ht="15.75" x14ac:dyDescent="0.25">
      <c r="A119" s="19" t="s">
        <v>106</v>
      </c>
      <c r="B119" s="19" t="s">
        <v>11</v>
      </c>
      <c r="C119" s="91">
        <v>6</v>
      </c>
      <c r="D119" s="92"/>
      <c r="E119" s="93">
        <v>6</v>
      </c>
      <c r="F119" s="89">
        <v>5</v>
      </c>
      <c r="G119" s="68">
        <f>F119/E119</f>
        <v>0.83333333333333337</v>
      </c>
      <c r="H119" s="348"/>
      <c r="I119" s="67">
        <v>2</v>
      </c>
      <c r="J119" s="118"/>
      <c r="K119" s="120">
        <v>2</v>
      </c>
      <c r="L119" s="116">
        <v>2</v>
      </c>
      <c r="M119" s="119">
        <f>L119/K119</f>
        <v>1</v>
      </c>
      <c r="N119" s="18"/>
      <c r="O119" s="70">
        <v>2</v>
      </c>
      <c r="P119" s="126"/>
      <c r="Q119" s="127">
        <v>2</v>
      </c>
      <c r="R119" s="124">
        <v>1</v>
      </c>
      <c r="S119" s="71">
        <f t="shared" si="7"/>
        <v>0.5</v>
      </c>
    </row>
    <row r="120" spans="1:19" ht="15.75" x14ac:dyDescent="0.25">
      <c r="A120" s="19" t="s">
        <v>106</v>
      </c>
      <c r="B120" s="19" t="s">
        <v>12</v>
      </c>
      <c r="C120" s="88">
        <v>2</v>
      </c>
      <c r="D120" s="89"/>
      <c r="E120" s="93">
        <v>2</v>
      </c>
      <c r="F120" s="89">
        <v>1</v>
      </c>
      <c r="G120" s="68">
        <f>F120/E120</f>
        <v>0.5</v>
      </c>
      <c r="H120" s="348"/>
      <c r="I120" s="66">
        <v>7</v>
      </c>
      <c r="J120" s="116">
        <v>1</v>
      </c>
      <c r="K120" s="120">
        <v>6</v>
      </c>
      <c r="L120" s="116">
        <v>5</v>
      </c>
      <c r="M120" s="119">
        <f>L120/K120</f>
        <v>0.83333333333333337</v>
      </c>
      <c r="N120" s="18"/>
      <c r="O120" s="69">
        <v>4</v>
      </c>
      <c r="P120" s="124"/>
      <c r="Q120" s="127">
        <v>4</v>
      </c>
      <c r="R120" s="124">
        <v>4</v>
      </c>
      <c r="S120" s="71">
        <f t="shared" si="7"/>
        <v>1</v>
      </c>
    </row>
    <row r="121" spans="1:19" ht="15.75" x14ac:dyDescent="0.25">
      <c r="A121" s="19" t="s">
        <v>106</v>
      </c>
      <c r="B121" s="20" t="s">
        <v>13</v>
      </c>
      <c r="C121" s="88">
        <v>6</v>
      </c>
      <c r="D121" s="89">
        <v>6</v>
      </c>
      <c r="E121" s="101">
        <v>0</v>
      </c>
      <c r="F121" s="92">
        <v>0</v>
      </c>
      <c r="G121" s="68" t="s">
        <v>31</v>
      </c>
      <c r="H121" s="348"/>
      <c r="I121" s="66">
        <v>2</v>
      </c>
      <c r="J121" s="116">
        <v>1</v>
      </c>
      <c r="K121" s="117">
        <v>1</v>
      </c>
      <c r="L121" s="118">
        <v>1</v>
      </c>
      <c r="M121" s="119">
        <f>L121/K121</f>
        <v>1</v>
      </c>
      <c r="N121" s="18"/>
      <c r="O121" s="69">
        <v>5</v>
      </c>
      <c r="P121" s="124">
        <v>2</v>
      </c>
      <c r="Q121" s="125">
        <v>3</v>
      </c>
      <c r="R121" s="126">
        <v>0</v>
      </c>
      <c r="S121" s="71">
        <f t="shared" si="7"/>
        <v>0</v>
      </c>
    </row>
    <row r="122" spans="1:19" ht="16.5" thickBot="1" x14ac:dyDescent="0.3">
      <c r="A122" s="28" t="s">
        <v>106</v>
      </c>
      <c r="B122" s="20" t="s">
        <v>74</v>
      </c>
      <c r="C122" s="95"/>
      <c r="D122" s="90"/>
      <c r="E122" s="93"/>
      <c r="F122" s="89"/>
      <c r="G122" s="68"/>
      <c r="H122" s="348"/>
      <c r="I122" s="121"/>
      <c r="J122" s="122"/>
      <c r="K122" s="120"/>
      <c r="L122" s="116"/>
      <c r="M122" s="119"/>
      <c r="N122" s="22"/>
      <c r="O122" s="128"/>
      <c r="P122" s="129"/>
      <c r="Q122" s="127"/>
      <c r="R122" s="124"/>
      <c r="S122" s="71"/>
    </row>
    <row r="123" spans="1:19" ht="16.5" thickBot="1" x14ac:dyDescent="0.3">
      <c r="A123" s="162" t="s">
        <v>107</v>
      </c>
      <c r="B123" s="164"/>
      <c r="C123" s="82">
        <v>20</v>
      </c>
      <c r="D123" s="83">
        <v>6</v>
      </c>
      <c r="E123" s="83">
        <f>SUM(E117:E122)</f>
        <v>14</v>
      </c>
      <c r="F123" s="84">
        <f>SUM(F117:F122)</f>
        <v>9</v>
      </c>
      <c r="G123" s="3">
        <v>0.64</v>
      </c>
      <c r="H123" s="348"/>
      <c r="I123" s="2">
        <v>18</v>
      </c>
      <c r="J123" s="83">
        <v>2</v>
      </c>
      <c r="K123" s="83">
        <f>SUM(K117:K122)</f>
        <v>16</v>
      </c>
      <c r="L123" s="84">
        <f>SUM(L117:L122)</f>
        <v>12</v>
      </c>
      <c r="M123" s="3">
        <v>0.75</v>
      </c>
      <c r="N123" s="24"/>
      <c r="O123" s="2">
        <v>18</v>
      </c>
      <c r="P123" s="83">
        <v>2</v>
      </c>
      <c r="Q123" s="83">
        <v>16</v>
      </c>
      <c r="R123" s="84">
        <v>9</v>
      </c>
      <c r="S123" s="131">
        <f>R123/Q123</f>
        <v>0.5625</v>
      </c>
    </row>
    <row r="124" spans="1:19" ht="15.75" x14ac:dyDescent="0.25">
      <c r="A124" s="17" t="s">
        <v>108</v>
      </c>
      <c r="B124" s="25" t="s">
        <v>9</v>
      </c>
      <c r="C124" s="88">
        <v>15</v>
      </c>
      <c r="D124" s="89"/>
      <c r="E124" s="101">
        <v>15</v>
      </c>
      <c r="F124" s="92">
        <v>8</v>
      </c>
      <c r="G124" s="68">
        <f>F124/E124</f>
        <v>0.53333333333333333</v>
      </c>
      <c r="H124" s="348"/>
      <c r="I124" s="66">
        <v>28</v>
      </c>
      <c r="J124" s="116"/>
      <c r="K124" s="117">
        <v>28</v>
      </c>
      <c r="L124" s="118">
        <v>10</v>
      </c>
      <c r="M124" s="119">
        <f>L124/K124</f>
        <v>0.35714285714285715</v>
      </c>
      <c r="N124" s="18"/>
      <c r="O124" s="69">
        <v>13</v>
      </c>
      <c r="P124" s="124"/>
      <c r="Q124" s="125">
        <v>13</v>
      </c>
      <c r="R124" s="126">
        <v>7</v>
      </c>
      <c r="S124" s="71">
        <f>R124/Q124</f>
        <v>0.53846153846153844</v>
      </c>
    </row>
    <row r="125" spans="1:19" ht="15.75" x14ac:dyDescent="0.25">
      <c r="A125" s="25" t="s">
        <v>108</v>
      </c>
      <c r="B125" s="19" t="s">
        <v>10</v>
      </c>
      <c r="C125" s="91">
        <v>4</v>
      </c>
      <c r="D125" s="92"/>
      <c r="E125" s="93">
        <v>4</v>
      </c>
      <c r="F125" s="89">
        <v>2</v>
      </c>
      <c r="G125" s="68">
        <f>F125/E125</f>
        <v>0.5</v>
      </c>
      <c r="H125" s="348"/>
      <c r="I125" s="67">
        <v>4</v>
      </c>
      <c r="J125" s="118"/>
      <c r="K125" s="120">
        <v>4</v>
      </c>
      <c r="L125" s="116">
        <v>1</v>
      </c>
      <c r="M125" s="119">
        <f>L125/K125</f>
        <v>0.25</v>
      </c>
      <c r="N125" s="18"/>
      <c r="O125" s="70">
        <v>8</v>
      </c>
      <c r="P125" s="126"/>
      <c r="Q125" s="127">
        <v>8</v>
      </c>
      <c r="R125" s="124">
        <v>4</v>
      </c>
      <c r="S125" s="71">
        <f>R125/Q125</f>
        <v>0.5</v>
      </c>
    </row>
    <row r="126" spans="1:19" ht="15.75" x14ac:dyDescent="0.25">
      <c r="A126" s="25" t="s">
        <v>108</v>
      </c>
      <c r="B126" s="19" t="s">
        <v>11</v>
      </c>
      <c r="C126" s="91">
        <v>2</v>
      </c>
      <c r="D126" s="92"/>
      <c r="E126" s="93">
        <v>2</v>
      </c>
      <c r="F126" s="89">
        <v>1</v>
      </c>
      <c r="G126" s="68">
        <f>F126/E126</f>
        <v>0.5</v>
      </c>
      <c r="H126" s="348"/>
      <c r="I126" s="67">
        <v>1</v>
      </c>
      <c r="J126" s="118"/>
      <c r="K126" s="120">
        <v>1</v>
      </c>
      <c r="L126" s="116">
        <v>1</v>
      </c>
      <c r="M126" s="119">
        <f>L126/K126</f>
        <v>1</v>
      </c>
      <c r="N126" s="18"/>
      <c r="O126" s="70">
        <v>3</v>
      </c>
      <c r="P126" s="126"/>
      <c r="Q126" s="127">
        <v>3</v>
      </c>
      <c r="R126" s="124">
        <v>3</v>
      </c>
      <c r="S126" s="71">
        <f>R126/Q126</f>
        <v>1</v>
      </c>
    </row>
    <row r="127" spans="1:19" ht="15.75" x14ac:dyDescent="0.25">
      <c r="A127" s="25" t="s">
        <v>108</v>
      </c>
      <c r="B127" s="20" t="s">
        <v>12</v>
      </c>
      <c r="C127" s="88"/>
      <c r="D127" s="89"/>
      <c r="E127" s="93"/>
      <c r="F127" s="89"/>
      <c r="G127" s="68"/>
      <c r="H127" s="348"/>
      <c r="I127" s="66"/>
      <c r="J127" s="116"/>
      <c r="K127" s="120"/>
      <c r="L127" s="116"/>
      <c r="M127" s="119"/>
      <c r="N127" s="18"/>
      <c r="O127" s="69">
        <v>1</v>
      </c>
      <c r="P127" s="124"/>
      <c r="Q127" s="127">
        <v>1</v>
      </c>
      <c r="R127" s="124">
        <v>1</v>
      </c>
      <c r="S127" s="71">
        <v>1</v>
      </c>
    </row>
    <row r="128" spans="1:19" ht="15.75" x14ac:dyDescent="0.25">
      <c r="A128" s="29" t="s">
        <v>108</v>
      </c>
      <c r="B128" s="20" t="s">
        <v>13</v>
      </c>
      <c r="C128" s="88"/>
      <c r="D128" s="89"/>
      <c r="E128" s="101"/>
      <c r="F128" s="92"/>
      <c r="G128" s="68"/>
      <c r="H128" s="348"/>
      <c r="I128" s="66"/>
      <c r="J128" s="116"/>
      <c r="K128" s="117"/>
      <c r="L128" s="118"/>
      <c r="M128" s="119"/>
      <c r="N128" s="18"/>
      <c r="O128" s="69"/>
      <c r="P128" s="124"/>
      <c r="Q128" s="125"/>
      <c r="R128" s="126"/>
      <c r="S128" s="71"/>
    </row>
    <row r="129" spans="1:19" ht="16.5" thickBot="1" x14ac:dyDescent="0.3">
      <c r="A129" s="33" t="s">
        <v>108</v>
      </c>
      <c r="B129" s="34" t="s">
        <v>74</v>
      </c>
      <c r="C129" s="95"/>
      <c r="D129" s="90"/>
      <c r="E129" s="93"/>
      <c r="F129" s="89"/>
      <c r="G129" s="68"/>
      <c r="H129" s="348"/>
      <c r="I129" s="121"/>
      <c r="J129" s="122"/>
      <c r="K129" s="120"/>
      <c r="L129" s="116"/>
      <c r="M129" s="119"/>
      <c r="N129" s="22"/>
      <c r="O129" s="128"/>
      <c r="P129" s="129"/>
      <c r="Q129" s="127"/>
      <c r="R129" s="124"/>
      <c r="S129" s="71"/>
    </row>
    <row r="130" spans="1:19" ht="16.5" thickBot="1" x14ac:dyDescent="0.3">
      <c r="A130" s="4" t="s">
        <v>109</v>
      </c>
      <c r="B130" s="166"/>
      <c r="C130" s="82">
        <v>21</v>
      </c>
      <c r="D130" s="83"/>
      <c r="E130" s="83">
        <f>SUM(E124:E129)</f>
        <v>21</v>
      </c>
      <c r="F130" s="84">
        <f>SUM(F124:F129)</f>
        <v>11</v>
      </c>
      <c r="G130" s="3">
        <v>0.52</v>
      </c>
      <c r="H130" s="348"/>
      <c r="I130" s="2">
        <v>25</v>
      </c>
      <c r="J130" s="83">
        <v>3</v>
      </c>
      <c r="K130" s="83">
        <f>SUM(K124:K129)</f>
        <v>33</v>
      </c>
      <c r="L130" s="84">
        <f>SUM(L124:L129)</f>
        <v>12</v>
      </c>
      <c r="M130" s="3">
        <v>0.36</v>
      </c>
      <c r="N130" s="24"/>
      <c r="O130" s="2">
        <v>25</v>
      </c>
      <c r="P130" s="83"/>
      <c r="Q130" s="83">
        <v>25</v>
      </c>
      <c r="R130" s="84">
        <v>15</v>
      </c>
      <c r="S130" s="130">
        <v>0.6</v>
      </c>
    </row>
    <row r="131" spans="1:19" ht="8.25" customHeight="1" thickBot="1" x14ac:dyDescent="0.3">
      <c r="A131" s="36"/>
      <c r="B131" s="37"/>
      <c r="C131" s="103"/>
      <c r="D131" s="104"/>
      <c r="E131" s="104"/>
      <c r="F131" s="105"/>
      <c r="G131" s="106"/>
      <c r="H131" s="348"/>
      <c r="I131" s="103"/>
      <c r="J131" s="104"/>
      <c r="K131" s="104"/>
      <c r="L131" s="105"/>
      <c r="M131" s="106"/>
      <c r="N131" s="24"/>
      <c r="O131" s="103"/>
      <c r="P131" s="104"/>
      <c r="Q131" s="104"/>
      <c r="R131" s="105"/>
      <c r="S131" s="106"/>
    </row>
    <row r="132" spans="1:19" ht="15.75" thickBot="1" x14ac:dyDescent="0.3">
      <c r="A132" s="350" t="s">
        <v>110</v>
      </c>
      <c r="B132" s="42" t="s">
        <v>51</v>
      </c>
      <c r="C132" s="107">
        <v>1</v>
      </c>
      <c r="D132" s="108">
        <v>0</v>
      </c>
      <c r="E132" s="108">
        <v>0</v>
      </c>
      <c r="F132" s="108">
        <v>0</v>
      </c>
      <c r="G132" s="109">
        <v>0</v>
      </c>
      <c r="H132" s="348"/>
      <c r="I132" s="123">
        <v>2</v>
      </c>
      <c r="J132" s="108">
        <v>0</v>
      </c>
      <c r="K132" s="108">
        <v>2</v>
      </c>
      <c r="L132" s="108">
        <v>0</v>
      </c>
      <c r="M132" s="109">
        <v>0</v>
      </c>
      <c r="N132" s="44"/>
      <c r="O132" s="123">
        <v>0</v>
      </c>
      <c r="P132" s="108">
        <v>0</v>
      </c>
      <c r="Q132" s="108">
        <v>0</v>
      </c>
      <c r="R132" s="108">
        <v>0</v>
      </c>
      <c r="S132" s="132">
        <v>0</v>
      </c>
    </row>
    <row r="133" spans="1:19" ht="15.75" thickBot="1" x14ac:dyDescent="0.3">
      <c r="A133" s="351"/>
      <c r="B133" s="46" t="s">
        <v>9</v>
      </c>
      <c r="C133" s="110">
        <f t="shared" ref="C133:F136" si="8">SUM(C5,C12,C19,C26,C33,C40,C47,C54,C61,C75,C68,C82,C89,C96,C103,C110,C117,C124)</f>
        <v>217</v>
      </c>
      <c r="D133" s="111">
        <f t="shared" si="8"/>
        <v>0</v>
      </c>
      <c r="E133" s="111">
        <f t="shared" si="8"/>
        <v>217</v>
      </c>
      <c r="F133" s="111">
        <f t="shared" si="8"/>
        <v>122</v>
      </c>
      <c r="G133" s="112">
        <f t="shared" ref="G133:G138" si="9">F133/E133</f>
        <v>0.56221198156682028</v>
      </c>
      <c r="H133" s="348"/>
      <c r="I133" s="10">
        <f t="shared" ref="I133:L137" si="10">SUM(I5,I12,I19,I26,I33,I40,I47,I54,I61,I68,I75,I82,I89,I96,I103,I110,I117,I124)</f>
        <v>204</v>
      </c>
      <c r="J133" s="47">
        <f t="shared" si="10"/>
        <v>0</v>
      </c>
      <c r="K133" s="47">
        <f t="shared" si="10"/>
        <v>204</v>
      </c>
      <c r="L133" s="47">
        <f t="shared" si="10"/>
        <v>111</v>
      </c>
      <c r="M133" s="7">
        <f t="shared" ref="M133:M138" si="11">L133/K133</f>
        <v>0.54411764705882348</v>
      </c>
      <c r="N133" s="48"/>
      <c r="O133" s="133">
        <f t="shared" ref="O133:R137" si="12">SUM(O5,O12,O19,O26,O33,O40,O47,O54,O61,O68,O75,O82,O89,O96,O103,O110,O117,O124)</f>
        <v>169</v>
      </c>
      <c r="P133" s="111">
        <f t="shared" si="12"/>
        <v>0</v>
      </c>
      <c r="Q133" s="111">
        <f t="shared" si="12"/>
        <v>169</v>
      </c>
      <c r="R133" s="111">
        <f t="shared" si="12"/>
        <v>88</v>
      </c>
      <c r="S133" s="134">
        <f t="shared" ref="S133:S138" si="13">R133/Q133</f>
        <v>0.52071005917159763</v>
      </c>
    </row>
    <row r="134" spans="1:19" ht="15.75" thickBot="1" x14ac:dyDescent="0.3">
      <c r="A134" s="351"/>
      <c r="B134" s="46" t="s">
        <v>10</v>
      </c>
      <c r="C134" s="110">
        <f t="shared" si="8"/>
        <v>99</v>
      </c>
      <c r="D134" s="111">
        <f t="shared" si="8"/>
        <v>0</v>
      </c>
      <c r="E134" s="111">
        <f t="shared" si="8"/>
        <v>99</v>
      </c>
      <c r="F134" s="111">
        <f t="shared" si="8"/>
        <v>56</v>
      </c>
      <c r="G134" s="112">
        <f t="shared" si="9"/>
        <v>0.56565656565656564</v>
      </c>
      <c r="H134" s="348"/>
      <c r="I134" s="10">
        <f t="shared" si="10"/>
        <v>138</v>
      </c>
      <c r="J134" s="47">
        <f t="shared" si="10"/>
        <v>0</v>
      </c>
      <c r="K134" s="47">
        <f t="shared" si="10"/>
        <v>138</v>
      </c>
      <c r="L134" s="47">
        <f t="shared" si="10"/>
        <v>80</v>
      </c>
      <c r="M134" s="7">
        <f t="shared" si="11"/>
        <v>0.57971014492753625</v>
      </c>
      <c r="N134" s="48"/>
      <c r="O134" s="133">
        <f t="shared" si="12"/>
        <v>133</v>
      </c>
      <c r="P134" s="111">
        <f t="shared" si="12"/>
        <v>0</v>
      </c>
      <c r="Q134" s="111">
        <f t="shared" si="12"/>
        <v>133</v>
      </c>
      <c r="R134" s="111">
        <f t="shared" si="12"/>
        <v>73</v>
      </c>
      <c r="S134" s="134">
        <f t="shared" si="13"/>
        <v>0.54887218045112784</v>
      </c>
    </row>
    <row r="135" spans="1:19" ht="15.75" thickBot="1" x14ac:dyDescent="0.3">
      <c r="A135" s="351"/>
      <c r="B135" s="46" t="s">
        <v>11</v>
      </c>
      <c r="C135" s="110">
        <f t="shared" si="8"/>
        <v>162</v>
      </c>
      <c r="D135" s="111">
        <f t="shared" si="8"/>
        <v>0</v>
      </c>
      <c r="E135" s="111">
        <f t="shared" si="8"/>
        <v>162</v>
      </c>
      <c r="F135" s="111">
        <f t="shared" si="8"/>
        <v>128</v>
      </c>
      <c r="G135" s="112">
        <f t="shared" si="9"/>
        <v>0.79012345679012341</v>
      </c>
      <c r="H135" s="348"/>
      <c r="I135" s="10">
        <f t="shared" si="10"/>
        <v>147</v>
      </c>
      <c r="J135" s="47">
        <f t="shared" si="10"/>
        <v>0</v>
      </c>
      <c r="K135" s="47">
        <f t="shared" si="10"/>
        <v>147</v>
      </c>
      <c r="L135" s="47">
        <f t="shared" si="10"/>
        <v>120</v>
      </c>
      <c r="M135" s="7">
        <f t="shared" si="11"/>
        <v>0.81632653061224492</v>
      </c>
      <c r="N135" s="48"/>
      <c r="O135" s="133">
        <f t="shared" si="12"/>
        <v>123</v>
      </c>
      <c r="P135" s="111">
        <f t="shared" si="12"/>
        <v>0</v>
      </c>
      <c r="Q135" s="111">
        <f t="shared" si="12"/>
        <v>123</v>
      </c>
      <c r="R135" s="111">
        <f t="shared" si="12"/>
        <v>100</v>
      </c>
      <c r="S135" s="134">
        <f t="shared" si="13"/>
        <v>0.81300813008130079</v>
      </c>
    </row>
    <row r="136" spans="1:19" ht="15.75" thickBot="1" x14ac:dyDescent="0.3">
      <c r="A136" s="351"/>
      <c r="B136" s="46" t="s">
        <v>12</v>
      </c>
      <c r="C136" s="110">
        <f t="shared" si="8"/>
        <v>146</v>
      </c>
      <c r="D136" s="111">
        <f t="shared" si="8"/>
        <v>6</v>
      </c>
      <c r="E136" s="111">
        <f t="shared" si="8"/>
        <v>140</v>
      </c>
      <c r="F136" s="111">
        <f t="shared" si="8"/>
        <v>100</v>
      </c>
      <c r="G136" s="112">
        <f t="shared" si="9"/>
        <v>0.7142857142857143</v>
      </c>
      <c r="H136" s="348"/>
      <c r="I136" s="10">
        <f t="shared" si="10"/>
        <v>148</v>
      </c>
      <c r="J136" s="47">
        <f t="shared" si="10"/>
        <v>10</v>
      </c>
      <c r="K136" s="47">
        <f t="shared" si="10"/>
        <v>138</v>
      </c>
      <c r="L136" s="47">
        <f t="shared" si="10"/>
        <v>124</v>
      </c>
      <c r="M136" s="7">
        <f t="shared" si="11"/>
        <v>0.89855072463768115</v>
      </c>
      <c r="N136" s="48"/>
      <c r="O136" s="133">
        <f t="shared" si="12"/>
        <v>135</v>
      </c>
      <c r="P136" s="111">
        <f t="shared" si="12"/>
        <v>5</v>
      </c>
      <c r="Q136" s="111">
        <f t="shared" si="12"/>
        <v>130</v>
      </c>
      <c r="R136" s="111">
        <f t="shared" si="12"/>
        <v>107</v>
      </c>
      <c r="S136" s="134">
        <f t="shared" si="13"/>
        <v>0.82307692307692304</v>
      </c>
    </row>
    <row r="137" spans="1:19" ht="15.75" thickBot="1" x14ac:dyDescent="0.3">
      <c r="A137" s="352"/>
      <c r="B137" s="46" t="s">
        <v>13</v>
      </c>
      <c r="C137" s="110">
        <f>SUM(C9,C16,C23,C30,C37,C44,C51,C58,C65,C79,C72,C86,C93,C100,C107,C114,C121,C128)</f>
        <v>130</v>
      </c>
      <c r="D137" s="111">
        <f>SUM(D9,D16,D23,D30,D37,D44,D51,D58,D65,D139,D72,D86,D93,D100,D107,D114,D121,D128)</f>
        <v>92</v>
      </c>
      <c r="E137" s="111">
        <f>SUM(E9,E16,E23,E30,E37,E44,E51,E58,E65,E79,E72,E86,E93,E100,E107,E114,E121,E128)</f>
        <v>43</v>
      </c>
      <c r="F137" s="111">
        <f>SUM(F9,F16,F23,F30,F37,F44,F51,F58,F65,F79,F72,F86,F93,F100,F107,F114,F121,F128)</f>
        <v>20</v>
      </c>
      <c r="G137" s="112">
        <f t="shared" si="9"/>
        <v>0.46511627906976744</v>
      </c>
      <c r="H137" s="348"/>
      <c r="I137" s="10">
        <f t="shared" si="10"/>
        <v>125</v>
      </c>
      <c r="J137" s="47">
        <f t="shared" si="10"/>
        <v>65</v>
      </c>
      <c r="K137" s="47">
        <f t="shared" si="10"/>
        <v>40</v>
      </c>
      <c r="L137" s="47">
        <f t="shared" si="10"/>
        <v>26</v>
      </c>
      <c r="M137" s="7">
        <f t="shared" si="11"/>
        <v>0.65</v>
      </c>
      <c r="N137" s="48"/>
      <c r="O137" s="133">
        <f t="shared" si="12"/>
        <v>170</v>
      </c>
      <c r="P137" s="111">
        <f t="shared" si="12"/>
        <v>112</v>
      </c>
      <c r="Q137" s="111">
        <f t="shared" si="12"/>
        <v>58</v>
      </c>
      <c r="R137" s="111">
        <f t="shared" si="12"/>
        <v>26</v>
      </c>
      <c r="S137" s="134">
        <f t="shared" si="13"/>
        <v>0.44827586206896552</v>
      </c>
    </row>
    <row r="138" spans="1:19" ht="15.75" thickBot="1" x14ac:dyDescent="0.3">
      <c r="A138" s="50" t="s">
        <v>52</v>
      </c>
      <c r="B138" s="50"/>
      <c r="C138" s="113">
        <f>SUM(C132:C137)</f>
        <v>755</v>
      </c>
      <c r="D138" s="114">
        <f>SUM(D132:D137)</f>
        <v>98</v>
      </c>
      <c r="E138" s="114">
        <f>SUM(E132:E137)</f>
        <v>661</v>
      </c>
      <c r="F138" s="114">
        <f>SUM(F132:F137)</f>
        <v>426</v>
      </c>
      <c r="G138" s="115">
        <f t="shared" si="9"/>
        <v>0.64447806354009074</v>
      </c>
      <c r="H138" s="349"/>
      <c r="I138" s="11">
        <f>SUM(I132:I137)</f>
        <v>764</v>
      </c>
      <c r="J138" s="53">
        <f>SUM(J132:J137)</f>
        <v>75</v>
      </c>
      <c r="K138" s="53">
        <f>SUM(K132:K137)</f>
        <v>669</v>
      </c>
      <c r="L138" s="53">
        <f>SUM(L132:L137)</f>
        <v>461</v>
      </c>
      <c r="M138" s="8">
        <f t="shared" si="11"/>
        <v>0.68908819133034382</v>
      </c>
      <c r="N138" s="54"/>
      <c r="O138" s="11">
        <f>SUM(O132:O137)</f>
        <v>730</v>
      </c>
      <c r="P138" s="53">
        <f>SUM(P132:P137)</f>
        <v>117</v>
      </c>
      <c r="Q138" s="53">
        <f>SUM(Q132:Q137)</f>
        <v>613</v>
      </c>
      <c r="R138" s="53">
        <f>SUM(R132:R137)</f>
        <v>394</v>
      </c>
      <c r="S138" s="55">
        <f t="shared" si="13"/>
        <v>0.64274061990212072</v>
      </c>
    </row>
    <row r="139" spans="1:19" ht="10.5" customHeight="1" x14ac:dyDescent="0.25">
      <c r="A139" s="310"/>
      <c r="B139" s="310"/>
      <c r="C139" s="310"/>
      <c r="D139" s="310"/>
      <c r="E139" s="310"/>
      <c r="F139" s="310"/>
      <c r="G139" s="310"/>
      <c r="H139" s="310"/>
      <c r="I139" s="310"/>
      <c r="J139" s="310"/>
      <c r="K139" s="310"/>
      <c r="L139" s="310"/>
      <c r="M139" s="310"/>
      <c r="N139" s="310"/>
      <c r="O139" s="310"/>
      <c r="P139" s="310"/>
      <c r="Q139" s="310"/>
      <c r="R139" s="310"/>
      <c r="S139" s="310"/>
    </row>
  </sheetData>
  <mergeCells count="8">
    <mergeCell ref="A1:S1"/>
    <mergeCell ref="A3:A4"/>
    <mergeCell ref="B3:B4"/>
    <mergeCell ref="C3:G3"/>
    <mergeCell ref="H3:H138"/>
    <mergeCell ref="I3:M3"/>
    <mergeCell ref="O3:S3"/>
    <mergeCell ref="A132:A1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A0379-0ED3-4BC5-B193-A2CAE6406998}">
  <dimension ref="A1:G135"/>
  <sheetViews>
    <sheetView workbookViewId="0">
      <pane ySplit="1" topLeftCell="A47" activePane="bottomLeft" state="frozen"/>
      <selection pane="bottomLeft" activeCell="A127" sqref="A127"/>
    </sheetView>
  </sheetViews>
  <sheetFormatPr defaultRowHeight="15" x14ac:dyDescent="0.25"/>
  <cols>
    <col min="1" max="1" width="18.42578125" customWidth="1"/>
    <col min="2" max="2" width="16.5703125" style="56" customWidth="1"/>
    <col min="3" max="3" width="19" customWidth="1"/>
    <col min="4" max="4" width="15" customWidth="1"/>
    <col min="5" max="5" width="12" customWidth="1"/>
    <col min="7" max="7" width="20.28515625" customWidth="1"/>
  </cols>
  <sheetData>
    <row r="1" spans="1:7" s="140" customFormat="1" ht="52.5" thickBot="1" x14ac:dyDescent="0.3">
      <c r="A1" s="135" t="s">
        <v>1</v>
      </c>
      <c r="B1" s="135" t="s">
        <v>2</v>
      </c>
      <c r="C1" s="136" t="s">
        <v>60</v>
      </c>
      <c r="D1" s="137" t="s">
        <v>61</v>
      </c>
      <c r="E1" s="137" t="s">
        <v>62</v>
      </c>
      <c r="F1" s="138" t="s">
        <v>63</v>
      </c>
      <c r="G1" s="139" t="s">
        <v>64</v>
      </c>
    </row>
    <row r="2" spans="1:7" ht="15.75" x14ac:dyDescent="0.25">
      <c r="A2" s="57" t="s">
        <v>73</v>
      </c>
      <c r="B2" s="141" t="s">
        <v>9</v>
      </c>
      <c r="C2" s="75">
        <v>35</v>
      </c>
      <c r="D2" s="76"/>
      <c r="E2" s="76">
        <f>C2-D2</f>
        <v>35</v>
      </c>
      <c r="F2" s="76">
        <v>17</v>
      </c>
      <c r="G2" s="156">
        <f>F2/E2</f>
        <v>0.48571428571428571</v>
      </c>
    </row>
    <row r="3" spans="1:7" ht="15.75" x14ac:dyDescent="0.25">
      <c r="A3" s="58" t="s">
        <v>73</v>
      </c>
      <c r="B3" s="142" t="s">
        <v>10</v>
      </c>
      <c r="C3" s="77">
        <v>15</v>
      </c>
      <c r="D3" s="78"/>
      <c r="E3" s="76">
        <f>C3-D3</f>
        <v>15</v>
      </c>
      <c r="F3" s="78">
        <v>9</v>
      </c>
      <c r="G3" s="156">
        <f>F3/E3</f>
        <v>0.6</v>
      </c>
    </row>
    <row r="4" spans="1:7" ht="15.75" x14ac:dyDescent="0.25">
      <c r="A4" s="58" t="s">
        <v>73</v>
      </c>
      <c r="B4" s="142" t="s">
        <v>11</v>
      </c>
      <c r="C4" s="77">
        <v>34</v>
      </c>
      <c r="D4" s="78"/>
      <c r="E4" s="76">
        <f>C4-D4</f>
        <v>34</v>
      </c>
      <c r="F4" s="78">
        <v>23</v>
      </c>
      <c r="G4" s="156">
        <f>F4/E4</f>
        <v>0.67647058823529416</v>
      </c>
    </row>
    <row r="5" spans="1:7" ht="15.75" x14ac:dyDescent="0.25">
      <c r="A5" s="58" t="s">
        <v>73</v>
      </c>
      <c r="B5" s="142" t="s">
        <v>12</v>
      </c>
      <c r="C5" s="77">
        <v>29</v>
      </c>
      <c r="D5" s="78"/>
      <c r="E5" s="76">
        <f>C5-D5</f>
        <v>29</v>
      </c>
      <c r="F5" s="78">
        <v>23</v>
      </c>
      <c r="G5" s="156">
        <f>F5/E5</f>
        <v>0.7931034482758621</v>
      </c>
    </row>
    <row r="6" spans="1:7" ht="15.75" x14ac:dyDescent="0.25">
      <c r="A6" s="59" t="s">
        <v>73</v>
      </c>
      <c r="B6" s="143" t="s">
        <v>13</v>
      </c>
      <c r="C6" s="79">
        <v>27</v>
      </c>
      <c r="D6" s="80">
        <v>23</v>
      </c>
      <c r="E6" s="76">
        <f>C6-D6</f>
        <v>4</v>
      </c>
      <c r="F6" s="80">
        <v>4</v>
      </c>
      <c r="G6" s="156">
        <f>F6/E6</f>
        <v>1</v>
      </c>
    </row>
    <row r="7" spans="1:7" ht="16.5" thickBot="1" x14ac:dyDescent="0.3">
      <c r="A7" s="60" t="s">
        <v>73</v>
      </c>
      <c r="B7" s="143" t="s">
        <v>74</v>
      </c>
      <c r="C7" s="77"/>
      <c r="D7" s="78"/>
      <c r="E7" s="80"/>
      <c r="F7" s="80"/>
      <c r="G7" s="157"/>
    </row>
    <row r="8" spans="1:7" ht="16.5" thickBot="1" x14ac:dyDescent="0.3">
      <c r="A8" s="162" t="s">
        <v>75</v>
      </c>
      <c r="B8" s="144"/>
      <c r="C8" s="82">
        <v>140</v>
      </c>
      <c r="D8" s="83">
        <v>23</v>
      </c>
      <c r="E8" s="83">
        <v>117</v>
      </c>
      <c r="F8" s="84">
        <v>76</v>
      </c>
      <c r="G8" s="130">
        <v>0.65</v>
      </c>
    </row>
    <row r="9" spans="1:7" ht="15.75" x14ac:dyDescent="0.25">
      <c r="A9" s="57" t="s">
        <v>76</v>
      </c>
      <c r="B9" s="141" t="s">
        <v>9</v>
      </c>
      <c r="C9" s="85">
        <v>29</v>
      </c>
      <c r="D9" s="86"/>
      <c r="E9" s="85">
        <v>29</v>
      </c>
      <c r="F9" s="86">
        <v>16</v>
      </c>
      <c r="G9" s="158">
        <v>0.55000000000000004</v>
      </c>
    </row>
    <row r="10" spans="1:7" ht="15.75" x14ac:dyDescent="0.25">
      <c r="A10" s="61" t="s">
        <v>76</v>
      </c>
      <c r="B10" s="142" t="s">
        <v>10</v>
      </c>
      <c r="C10" s="88">
        <v>9</v>
      </c>
      <c r="D10" s="89"/>
      <c r="E10" s="89">
        <v>9</v>
      </c>
      <c r="F10" s="89">
        <v>7</v>
      </c>
      <c r="G10" s="156">
        <v>0.78</v>
      </c>
    </row>
    <row r="11" spans="1:7" ht="15.75" x14ac:dyDescent="0.25">
      <c r="A11" s="58" t="s">
        <v>76</v>
      </c>
      <c r="B11" s="142" t="s">
        <v>11</v>
      </c>
      <c r="C11" s="88">
        <v>17</v>
      </c>
      <c r="D11" s="89"/>
      <c r="E11" s="89">
        <v>17</v>
      </c>
      <c r="F11" s="89">
        <v>14</v>
      </c>
      <c r="G11" s="156">
        <v>0.82</v>
      </c>
    </row>
    <row r="12" spans="1:7" ht="15.75" x14ac:dyDescent="0.25">
      <c r="A12" s="58" t="s">
        <v>76</v>
      </c>
      <c r="B12" s="142" t="s">
        <v>12</v>
      </c>
      <c r="C12" s="88">
        <v>20</v>
      </c>
      <c r="D12" s="89"/>
      <c r="E12" s="89">
        <v>20</v>
      </c>
      <c r="F12" s="89">
        <v>14</v>
      </c>
      <c r="G12" s="156">
        <v>0.7</v>
      </c>
    </row>
    <row r="13" spans="1:7" ht="15.75" x14ac:dyDescent="0.25">
      <c r="A13" s="59" t="s">
        <v>76</v>
      </c>
      <c r="B13" s="142" t="s">
        <v>13</v>
      </c>
      <c r="C13" s="88">
        <v>11</v>
      </c>
      <c r="D13" s="89">
        <v>10</v>
      </c>
      <c r="E13" s="89">
        <v>1</v>
      </c>
      <c r="F13" s="89">
        <v>0</v>
      </c>
      <c r="G13" s="156">
        <v>0</v>
      </c>
    </row>
    <row r="14" spans="1:7" ht="16.5" thickBot="1" x14ac:dyDescent="0.3">
      <c r="A14" s="60" t="s">
        <v>76</v>
      </c>
      <c r="B14" s="145" t="s">
        <v>74</v>
      </c>
      <c r="C14" s="77"/>
      <c r="D14" s="78"/>
      <c r="E14" s="90"/>
      <c r="F14" s="90"/>
      <c r="G14" s="157"/>
    </row>
    <row r="15" spans="1:7" ht="16.5" thickBot="1" x14ac:dyDescent="0.3">
      <c r="A15" s="162" t="s">
        <v>77</v>
      </c>
      <c r="B15" s="144"/>
      <c r="C15" s="82">
        <v>86</v>
      </c>
      <c r="D15" s="83">
        <v>10</v>
      </c>
      <c r="E15" s="83">
        <v>76</v>
      </c>
      <c r="F15" s="84">
        <v>51</v>
      </c>
      <c r="G15" s="130">
        <v>0.67</v>
      </c>
    </row>
    <row r="16" spans="1:7" ht="15.75" x14ac:dyDescent="0.25">
      <c r="A16" s="57" t="s">
        <v>78</v>
      </c>
      <c r="B16" s="141" t="s">
        <v>9</v>
      </c>
      <c r="C16" s="91">
        <v>2</v>
      </c>
      <c r="D16" s="92"/>
      <c r="E16" s="92">
        <v>2</v>
      </c>
      <c r="F16" s="92">
        <v>2</v>
      </c>
      <c r="G16" s="156">
        <v>1</v>
      </c>
    </row>
    <row r="17" spans="1:7" ht="15.75" x14ac:dyDescent="0.25">
      <c r="A17" s="57" t="s">
        <v>78</v>
      </c>
      <c r="B17" s="142" t="s">
        <v>10</v>
      </c>
      <c r="C17" s="91">
        <v>3</v>
      </c>
      <c r="D17" s="92"/>
      <c r="E17" s="92">
        <v>3</v>
      </c>
      <c r="F17" s="92">
        <v>2</v>
      </c>
      <c r="G17" s="156">
        <v>0.67</v>
      </c>
    </row>
    <row r="18" spans="1:7" ht="15.75" x14ac:dyDescent="0.25">
      <c r="A18" s="58" t="s">
        <v>78</v>
      </c>
      <c r="B18" s="142" t="s">
        <v>11</v>
      </c>
      <c r="C18" s="88">
        <v>1</v>
      </c>
      <c r="D18" s="89"/>
      <c r="E18" s="89">
        <v>1</v>
      </c>
      <c r="F18" s="89">
        <v>1</v>
      </c>
      <c r="G18" s="156">
        <v>1</v>
      </c>
    </row>
    <row r="19" spans="1:7" ht="15.75" x14ac:dyDescent="0.25">
      <c r="A19" s="58" t="s">
        <v>78</v>
      </c>
      <c r="B19" s="142" t="s">
        <v>12</v>
      </c>
      <c r="C19" s="88">
        <v>1</v>
      </c>
      <c r="D19" s="89"/>
      <c r="E19" s="89">
        <v>1</v>
      </c>
      <c r="F19" s="89">
        <v>1</v>
      </c>
      <c r="G19" s="156">
        <v>1</v>
      </c>
    </row>
    <row r="20" spans="1:7" ht="15.75" x14ac:dyDescent="0.25">
      <c r="A20" s="58" t="s">
        <v>78</v>
      </c>
      <c r="B20" s="142" t="s">
        <v>13</v>
      </c>
      <c r="C20" s="88">
        <v>2</v>
      </c>
      <c r="D20" s="89">
        <v>1</v>
      </c>
      <c r="E20" s="89">
        <v>1</v>
      </c>
      <c r="F20" s="89">
        <v>0</v>
      </c>
      <c r="G20" s="156">
        <v>0</v>
      </c>
    </row>
    <row r="21" spans="1:7" ht="16.5" thickBot="1" x14ac:dyDescent="0.3">
      <c r="A21" s="58" t="s">
        <v>78</v>
      </c>
      <c r="B21" s="141" t="s">
        <v>74</v>
      </c>
      <c r="C21" s="91"/>
      <c r="D21" s="92"/>
      <c r="E21" s="90"/>
      <c r="F21" s="90"/>
      <c r="G21" s="157"/>
    </row>
    <row r="22" spans="1:7" ht="16.5" thickBot="1" x14ac:dyDescent="0.3">
      <c r="A22" s="162" t="s">
        <v>79</v>
      </c>
      <c r="B22" s="144"/>
      <c r="C22" s="82">
        <v>9</v>
      </c>
      <c r="D22" s="83">
        <v>1</v>
      </c>
      <c r="E22" s="83">
        <v>8</v>
      </c>
      <c r="F22" s="84">
        <v>6</v>
      </c>
      <c r="G22" s="130">
        <v>0.75</v>
      </c>
    </row>
    <row r="23" spans="1:7" ht="15.75" x14ac:dyDescent="0.25">
      <c r="A23" s="61" t="s">
        <v>80</v>
      </c>
      <c r="B23" s="141" t="s">
        <v>9</v>
      </c>
      <c r="C23" s="88">
        <v>0</v>
      </c>
      <c r="D23" s="89"/>
      <c r="E23" s="89">
        <v>0</v>
      </c>
      <c r="F23" s="89">
        <v>0</v>
      </c>
      <c r="G23" s="156"/>
    </row>
    <row r="24" spans="1:7" ht="15.75" x14ac:dyDescent="0.25">
      <c r="A24" s="57" t="s">
        <v>80</v>
      </c>
      <c r="B24" s="142" t="s">
        <v>10</v>
      </c>
      <c r="C24" s="91">
        <v>1</v>
      </c>
      <c r="D24" s="92"/>
      <c r="E24" s="89">
        <v>1</v>
      </c>
      <c r="F24" s="89">
        <v>0</v>
      </c>
      <c r="G24" s="156">
        <v>0</v>
      </c>
    </row>
    <row r="25" spans="1:7" ht="15.75" x14ac:dyDescent="0.25">
      <c r="A25" s="61" t="s">
        <v>80</v>
      </c>
      <c r="B25" s="142" t="s">
        <v>11</v>
      </c>
      <c r="C25" s="88">
        <v>4</v>
      </c>
      <c r="D25" s="89"/>
      <c r="E25" s="89">
        <v>4</v>
      </c>
      <c r="F25" s="89">
        <v>3</v>
      </c>
      <c r="G25" s="156">
        <v>0.75</v>
      </c>
    </row>
    <row r="26" spans="1:7" ht="15.75" x14ac:dyDescent="0.25">
      <c r="A26" s="61" t="s">
        <v>80</v>
      </c>
      <c r="B26" s="142" t="s">
        <v>12</v>
      </c>
      <c r="C26" s="88">
        <v>4</v>
      </c>
      <c r="D26" s="89"/>
      <c r="E26" s="89">
        <v>4</v>
      </c>
      <c r="F26" s="89">
        <v>4</v>
      </c>
      <c r="G26" s="156">
        <v>1</v>
      </c>
    </row>
    <row r="27" spans="1:7" ht="15.75" x14ac:dyDescent="0.25">
      <c r="A27" s="58" t="s">
        <v>80</v>
      </c>
      <c r="B27" s="142" t="s">
        <v>13</v>
      </c>
      <c r="C27" s="88">
        <v>2</v>
      </c>
      <c r="D27" s="89">
        <v>1</v>
      </c>
      <c r="E27" s="89">
        <v>1</v>
      </c>
      <c r="F27" s="89">
        <v>1</v>
      </c>
      <c r="G27" s="156">
        <v>1</v>
      </c>
    </row>
    <row r="28" spans="1:7" ht="16.5" thickBot="1" x14ac:dyDescent="0.3">
      <c r="A28" s="60" t="s">
        <v>80</v>
      </c>
      <c r="B28" s="141" t="s">
        <v>74</v>
      </c>
      <c r="C28" s="91"/>
      <c r="D28" s="92"/>
      <c r="E28" s="89"/>
      <c r="F28" s="89"/>
      <c r="G28" s="157"/>
    </row>
    <row r="29" spans="1:7" ht="16.5" thickBot="1" x14ac:dyDescent="0.3">
      <c r="A29" s="162" t="s">
        <v>81</v>
      </c>
      <c r="B29" s="144"/>
      <c r="C29" s="82">
        <v>11</v>
      </c>
      <c r="D29" s="83">
        <v>1</v>
      </c>
      <c r="E29" s="83">
        <v>10</v>
      </c>
      <c r="F29" s="84">
        <v>8</v>
      </c>
      <c r="G29" s="130">
        <v>0.8</v>
      </c>
    </row>
    <row r="30" spans="1:7" ht="15.75" x14ac:dyDescent="0.25">
      <c r="A30" s="57" t="s">
        <v>82</v>
      </c>
      <c r="B30" s="141" t="s">
        <v>9</v>
      </c>
      <c r="C30" s="91">
        <v>11</v>
      </c>
      <c r="D30" s="92"/>
      <c r="E30" s="90">
        <v>11</v>
      </c>
      <c r="F30" s="90">
        <v>6</v>
      </c>
      <c r="G30" s="156">
        <v>0.55000000000000004</v>
      </c>
    </row>
    <row r="31" spans="1:7" ht="15.75" x14ac:dyDescent="0.25">
      <c r="A31" s="57" t="s">
        <v>82</v>
      </c>
      <c r="B31" s="142" t="s">
        <v>10</v>
      </c>
      <c r="C31" s="91">
        <v>7</v>
      </c>
      <c r="D31" s="92"/>
      <c r="E31" s="89">
        <v>7</v>
      </c>
      <c r="F31" s="89">
        <v>6</v>
      </c>
      <c r="G31" s="156">
        <v>0.86</v>
      </c>
    </row>
    <row r="32" spans="1:7" ht="15.75" x14ac:dyDescent="0.25">
      <c r="A32" s="61" t="s">
        <v>82</v>
      </c>
      <c r="B32" s="142" t="s">
        <v>11</v>
      </c>
      <c r="C32" s="88">
        <v>11</v>
      </c>
      <c r="D32" s="93"/>
      <c r="E32" s="89">
        <v>11</v>
      </c>
      <c r="F32" s="89">
        <v>9</v>
      </c>
      <c r="G32" s="156">
        <v>0.82</v>
      </c>
    </row>
    <row r="33" spans="1:7" ht="15.75" x14ac:dyDescent="0.25">
      <c r="A33" s="61" t="s">
        <v>82</v>
      </c>
      <c r="B33" s="142" t="s">
        <v>12</v>
      </c>
      <c r="C33" s="88">
        <v>10</v>
      </c>
      <c r="D33" s="89">
        <v>1</v>
      </c>
      <c r="E33" s="89">
        <v>9</v>
      </c>
      <c r="F33" s="89">
        <v>5</v>
      </c>
      <c r="G33" s="156">
        <v>0.56000000000000005</v>
      </c>
    </row>
    <row r="34" spans="1:7" ht="15.75" x14ac:dyDescent="0.25">
      <c r="A34" s="61" t="s">
        <v>82</v>
      </c>
      <c r="B34" s="142" t="s">
        <v>13</v>
      </c>
      <c r="C34" s="88">
        <v>11</v>
      </c>
      <c r="D34" s="89">
        <v>6</v>
      </c>
      <c r="E34" s="89">
        <v>5</v>
      </c>
      <c r="F34" s="89">
        <v>1</v>
      </c>
      <c r="G34" s="156">
        <v>0.2</v>
      </c>
    </row>
    <row r="35" spans="1:7" ht="16.5" thickBot="1" x14ac:dyDescent="0.3">
      <c r="A35" s="60" t="s">
        <v>82</v>
      </c>
      <c r="B35" s="141" t="s">
        <v>74</v>
      </c>
      <c r="C35" s="91"/>
      <c r="D35" s="92"/>
      <c r="E35" s="92"/>
      <c r="F35" s="90"/>
      <c r="G35" s="157"/>
    </row>
    <row r="36" spans="1:7" ht="16.5" thickBot="1" x14ac:dyDescent="0.3">
      <c r="A36" s="162" t="s">
        <v>83</v>
      </c>
      <c r="B36" s="146"/>
      <c r="C36" s="82">
        <v>50</v>
      </c>
      <c r="D36" s="83">
        <v>7</v>
      </c>
      <c r="E36" s="83">
        <v>43</v>
      </c>
      <c r="F36" s="84">
        <v>27</v>
      </c>
      <c r="G36" s="130">
        <v>0.63</v>
      </c>
    </row>
    <row r="37" spans="1:7" ht="15.75" x14ac:dyDescent="0.25">
      <c r="A37" s="61" t="s">
        <v>84</v>
      </c>
      <c r="B37" s="147" t="s">
        <v>9</v>
      </c>
      <c r="C37" s="88">
        <v>12</v>
      </c>
      <c r="D37" s="89"/>
      <c r="E37" s="94">
        <v>12</v>
      </c>
      <c r="F37" s="94">
        <v>8</v>
      </c>
      <c r="G37" s="156">
        <v>0.67</v>
      </c>
    </row>
    <row r="38" spans="1:7" ht="15.75" x14ac:dyDescent="0.25">
      <c r="A38" s="57" t="s">
        <v>84</v>
      </c>
      <c r="B38" s="142" t="s">
        <v>10</v>
      </c>
      <c r="C38" s="88">
        <v>7</v>
      </c>
      <c r="D38" s="92"/>
      <c r="E38" s="89">
        <v>7</v>
      </c>
      <c r="F38" s="89">
        <v>4</v>
      </c>
      <c r="G38" s="156">
        <v>0.56999999999999995</v>
      </c>
    </row>
    <row r="39" spans="1:7" ht="15.75" x14ac:dyDescent="0.25">
      <c r="A39" s="61" t="s">
        <v>84</v>
      </c>
      <c r="B39" s="147" t="s">
        <v>11</v>
      </c>
      <c r="C39" s="88">
        <v>14</v>
      </c>
      <c r="D39" s="89"/>
      <c r="E39" s="89">
        <v>14</v>
      </c>
      <c r="F39" s="89">
        <v>11</v>
      </c>
      <c r="G39" s="156">
        <v>0.79</v>
      </c>
    </row>
    <row r="40" spans="1:7" ht="15.75" x14ac:dyDescent="0.25">
      <c r="A40" s="61" t="s">
        <v>84</v>
      </c>
      <c r="B40" s="142" t="s">
        <v>12</v>
      </c>
      <c r="C40" s="88">
        <v>9</v>
      </c>
      <c r="D40" s="89">
        <v>1</v>
      </c>
      <c r="E40" s="89">
        <v>8</v>
      </c>
      <c r="F40" s="89">
        <v>6</v>
      </c>
      <c r="G40" s="156">
        <v>0.75</v>
      </c>
    </row>
    <row r="41" spans="1:7" ht="15.75" x14ac:dyDescent="0.25">
      <c r="A41" s="61" t="s">
        <v>84</v>
      </c>
      <c r="B41" s="147" t="s">
        <v>13</v>
      </c>
      <c r="C41" s="88">
        <v>5</v>
      </c>
      <c r="D41" s="89">
        <v>3</v>
      </c>
      <c r="E41" s="89">
        <v>2</v>
      </c>
      <c r="F41" s="89">
        <v>1</v>
      </c>
      <c r="G41" s="156">
        <v>0.5</v>
      </c>
    </row>
    <row r="42" spans="1:7" ht="16.5" thickBot="1" x14ac:dyDescent="0.3">
      <c r="A42" s="60" t="s">
        <v>84</v>
      </c>
      <c r="B42" s="148" t="s">
        <v>74</v>
      </c>
      <c r="C42" s="95"/>
      <c r="D42" s="90"/>
      <c r="E42" s="90"/>
      <c r="F42" s="90"/>
      <c r="G42" s="157"/>
    </row>
    <row r="43" spans="1:7" ht="16.5" thickBot="1" x14ac:dyDescent="0.3">
      <c r="A43" s="162" t="s">
        <v>85</v>
      </c>
      <c r="B43" s="146"/>
      <c r="C43" s="82">
        <v>47</v>
      </c>
      <c r="D43" s="83">
        <v>4</v>
      </c>
      <c r="E43" s="83">
        <v>43</v>
      </c>
      <c r="F43" s="84">
        <v>30</v>
      </c>
      <c r="G43" s="130">
        <v>0.7</v>
      </c>
    </row>
    <row r="44" spans="1:7" ht="15.75" x14ac:dyDescent="0.25">
      <c r="A44" s="61" t="s">
        <v>86</v>
      </c>
      <c r="B44" s="141" t="s">
        <v>9</v>
      </c>
      <c r="C44" s="91">
        <v>26</v>
      </c>
      <c r="D44" s="92"/>
      <c r="E44" s="92">
        <v>26</v>
      </c>
      <c r="F44" s="92">
        <v>11</v>
      </c>
      <c r="G44" s="156">
        <v>0.42</v>
      </c>
    </row>
    <row r="45" spans="1:7" ht="15.75" x14ac:dyDescent="0.25">
      <c r="A45" s="57" t="s">
        <v>86</v>
      </c>
      <c r="B45" s="142" t="s">
        <v>10</v>
      </c>
      <c r="C45" s="88">
        <v>11</v>
      </c>
      <c r="D45" s="89"/>
      <c r="E45" s="89">
        <v>11</v>
      </c>
      <c r="F45" s="89">
        <v>6</v>
      </c>
      <c r="G45" s="159">
        <v>0.55000000000000004</v>
      </c>
    </row>
    <row r="46" spans="1:7" ht="15.75" x14ac:dyDescent="0.25">
      <c r="A46" s="58" t="s">
        <v>86</v>
      </c>
      <c r="B46" s="142" t="s">
        <v>11</v>
      </c>
      <c r="C46" s="88">
        <v>8</v>
      </c>
      <c r="D46" s="89"/>
      <c r="E46" s="89">
        <v>8</v>
      </c>
      <c r="F46" s="89">
        <v>7</v>
      </c>
      <c r="G46" s="159">
        <v>0.88</v>
      </c>
    </row>
    <row r="47" spans="1:7" ht="15.75" x14ac:dyDescent="0.25">
      <c r="A47" s="58" t="s">
        <v>86</v>
      </c>
      <c r="B47" s="142" t="s">
        <v>12</v>
      </c>
      <c r="C47" s="88">
        <v>3</v>
      </c>
      <c r="D47" s="89"/>
      <c r="E47" s="89">
        <v>3</v>
      </c>
      <c r="F47" s="89">
        <v>3</v>
      </c>
      <c r="G47" s="159">
        <v>0.33</v>
      </c>
    </row>
    <row r="48" spans="1:7" ht="15.75" x14ac:dyDescent="0.25">
      <c r="A48" s="58" t="s">
        <v>86</v>
      </c>
      <c r="B48" s="142" t="s">
        <v>13</v>
      </c>
      <c r="C48" s="88">
        <v>10</v>
      </c>
      <c r="D48" s="89">
        <v>8</v>
      </c>
      <c r="E48" s="89">
        <v>10</v>
      </c>
      <c r="F48" s="89">
        <v>2</v>
      </c>
      <c r="G48" s="159">
        <v>1</v>
      </c>
    </row>
    <row r="49" spans="1:7" ht="16.5" thickBot="1" x14ac:dyDescent="0.3">
      <c r="A49" s="60" t="s">
        <v>86</v>
      </c>
      <c r="B49" s="148" t="s">
        <v>74</v>
      </c>
      <c r="C49" s="97"/>
      <c r="D49" s="98"/>
      <c r="E49" s="98"/>
      <c r="F49" s="98"/>
      <c r="G49" s="160"/>
    </row>
    <row r="50" spans="1:7" ht="16.5" thickBot="1" x14ac:dyDescent="0.3">
      <c r="A50" s="162" t="s">
        <v>87</v>
      </c>
      <c r="B50" s="146"/>
      <c r="C50" s="82">
        <v>58</v>
      </c>
      <c r="D50" s="83">
        <v>8</v>
      </c>
      <c r="E50" s="83">
        <v>50</v>
      </c>
      <c r="F50" s="83">
        <v>29</v>
      </c>
      <c r="G50" s="161">
        <v>0.57999999999999996</v>
      </c>
    </row>
    <row r="51" spans="1:7" ht="15.75" x14ac:dyDescent="0.25">
      <c r="A51" s="61" t="s">
        <v>88</v>
      </c>
      <c r="B51" s="141" t="s">
        <v>9</v>
      </c>
      <c r="C51" s="88">
        <v>11</v>
      </c>
      <c r="D51" s="89"/>
      <c r="E51" s="101">
        <v>11</v>
      </c>
      <c r="F51" s="92">
        <v>7</v>
      </c>
      <c r="G51" s="156">
        <v>0.64</v>
      </c>
    </row>
    <row r="52" spans="1:7" ht="15.75" x14ac:dyDescent="0.25">
      <c r="A52" s="61" t="s">
        <v>88</v>
      </c>
      <c r="B52" s="142" t="s">
        <v>10</v>
      </c>
      <c r="C52" s="88">
        <v>7</v>
      </c>
      <c r="D52" s="92"/>
      <c r="E52" s="93">
        <v>7</v>
      </c>
      <c r="F52" s="89">
        <v>2</v>
      </c>
      <c r="G52" s="156">
        <v>0.28999999999999998</v>
      </c>
    </row>
    <row r="53" spans="1:7" ht="15.75" x14ac:dyDescent="0.25">
      <c r="A53" s="61" t="s">
        <v>88</v>
      </c>
      <c r="B53" s="142" t="s">
        <v>11</v>
      </c>
      <c r="C53" s="88">
        <v>10</v>
      </c>
      <c r="D53" s="89"/>
      <c r="E53" s="101">
        <v>10</v>
      </c>
      <c r="F53" s="92">
        <v>9</v>
      </c>
      <c r="G53" s="156">
        <v>0.9</v>
      </c>
    </row>
    <row r="54" spans="1:7" ht="15.75" x14ac:dyDescent="0.25">
      <c r="A54" s="61" t="s">
        <v>88</v>
      </c>
      <c r="B54" s="142" t="s">
        <v>12</v>
      </c>
      <c r="C54" s="88">
        <v>8</v>
      </c>
      <c r="D54" s="89">
        <v>2</v>
      </c>
      <c r="E54" s="93">
        <v>6</v>
      </c>
      <c r="F54" s="89">
        <v>5</v>
      </c>
      <c r="G54" s="156">
        <v>0.83</v>
      </c>
    </row>
    <row r="55" spans="1:7" ht="15.75" x14ac:dyDescent="0.25">
      <c r="A55" s="61" t="s">
        <v>88</v>
      </c>
      <c r="B55" s="143" t="s">
        <v>13</v>
      </c>
      <c r="C55" s="88">
        <v>5</v>
      </c>
      <c r="D55" s="89">
        <v>4</v>
      </c>
      <c r="E55" s="101">
        <v>1</v>
      </c>
      <c r="F55" s="92">
        <v>1</v>
      </c>
      <c r="G55" s="156">
        <v>1</v>
      </c>
    </row>
    <row r="56" spans="1:7" ht="16.5" thickBot="1" x14ac:dyDescent="0.3">
      <c r="A56" s="61" t="s">
        <v>88</v>
      </c>
      <c r="B56" s="142" t="s">
        <v>74</v>
      </c>
      <c r="C56" s="77"/>
      <c r="D56" s="78"/>
      <c r="E56" s="93"/>
      <c r="F56" s="89"/>
      <c r="G56" s="157"/>
    </row>
    <row r="57" spans="1:7" ht="16.5" thickBot="1" x14ac:dyDescent="0.3">
      <c r="A57" s="162" t="s">
        <v>89</v>
      </c>
      <c r="B57" s="149"/>
      <c r="C57" s="82">
        <v>41</v>
      </c>
      <c r="D57" s="83">
        <v>6</v>
      </c>
      <c r="E57" s="83">
        <v>35</v>
      </c>
      <c r="F57" s="84">
        <v>24</v>
      </c>
      <c r="G57" s="130">
        <v>0.69</v>
      </c>
    </row>
    <row r="58" spans="1:7" ht="15.75" x14ac:dyDescent="0.25">
      <c r="A58" s="61" t="s">
        <v>90</v>
      </c>
      <c r="B58" s="141" t="s">
        <v>9</v>
      </c>
      <c r="C58" s="91">
        <v>1</v>
      </c>
      <c r="D58" s="89"/>
      <c r="E58" s="101">
        <v>1</v>
      </c>
      <c r="F58" s="92">
        <v>1</v>
      </c>
      <c r="G58" s="156">
        <v>1</v>
      </c>
    </row>
    <row r="59" spans="1:7" ht="15.75" x14ac:dyDescent="0.25">
      <c r="A59" s="57" t="s">
        <v>90</v>
      </c>
      <c r="B59" s="142" t="s">
        <v>10</v>
      </c>
      <c r="C59" s="91">
        <v>2</v>
      </c>
      <c r="D59" s="92"/>
      <c r="E59" s="93">
        <v>2</v>
      </c>
      <c r="F59" s="89">
        <v>2</v>
      </c>
      <c r="G59" s="156">
        <v>1</v>
      </c>
    </row>
    <row r="60" spans="1:7" ht="15.75" x14ac:dyDescent="0.25">
      <c r="A60" s="58" t="s">
        <v>90</v>
      </c>
      <c r="B60" s="142" t="s">
        <v>11</v>
      </c>
      <c r="C60" s="88">
        <v>1</v>
      </c>
      <c r="D60" s="89"/>
      <c r="E60" s="101">
        <v>1</v>
      </c>
      <c r="F60" s="92">
        <v>0</v>
      </c>
      <c r="G60" s="156">
        <v>1</v>
      </c>
    </row>
    <row r="61" spans="1:7" ht="15.75" x14ac:dyDescent="0.25">
      <c r="A61" s="58" t="s">
        <v>90</v>
      </c>
      <c r="B61" s="142" t="s">
        <v>12</v>
      </c>
      <c r="C61" s="88">
        <v>1</v>
      </c>
      <c r="D61" s="89"/>
      <c r="E61" s="93">
        <v>1</v>
      </c>
      <c r="F61" s="89">
        <v>0</v>
      </c>
      <c r="G61" s="156">
        <v>0</v>
      </c>
    </row>
    <row r="62" spans="1:7" ht="15.75" x14ac:dyDescent="0.25">
      <c r="A62" s="58" t="s">
        <v>90</v>
      </c>
      <c r="B62" s="143" t="s">
        <v>13</v>
      </c>
      <c r="C62" s="88">
        <v>2</v>
      </c>
      <c r="D62" s="89">
        <v>0</v>
      </c>
      <c r="E62" s="101">
        <v>2</v>
      </c>
      <c r="F62" s="92">
        <v>1</v>
      </c>
      <c r="G62" s="156">
        <v>0.5</v>
      </c>
    </row>
    <row r="63" spans="1:7" ht="16.5" thickBot="1" x14ac:dyDescent="0.3">
      <c r="A63" s="62" t="s">
        <v>90</v>
      </c>
      <c r="B63" s="142" t="s">
        <v>74</v>
      </c>
      <c r="C63" s="95"/>
      <c r="D63" s="90"/>
      <c r="E63" s="93"/>
      <c r="F63" s="89"/>
      <c r="G63" s="157"/>
    </row>
    <row r="64" spans="1:7" ht="16.5" thickBot="1" x14ac:dyDescent="0.3">
      <c r="A64" s="162" t="s">
        <v>91</v>
      </c>
      <c r="B64" s="146"/>
      <c r="C64" s="82">
        <v>7</v>
      </c>
      <c r="D64" s="83">
        <v>0</v>
      </c>
      <c r="E64" s="83">
        <v>7</v>
      </c>
      <c r="F64" s="84">
        <v>4</v>
      </c>
      <c r="G64" s="130">
        <v>0.56999999999999995</v>
      </c>
    </row>
    <row r="65" spans="1:7" ht="15.75" x14ac:dyDescent="0.25">
      <c r="A65" s="61" t="s">
        <v>92</v>
      </c>
      <c r="B65" s="141" t="s">
        <v>9</v>
      </c>
      <c r="C65" s="88">
        <v>1</v>
      </c>
      <c r="D65" s="89"/>
      <c r="E65" s="101">
        <v>1</v>
      </c>
      <c r="F65" s="92">
        <v>1</v>
      </c>
      <c r="G65" s="156">
        <v>1</v>
      </c>
    </row>
    <row r="66" spans="1:7" ht="15.75" x14ac:dyDescent="0.25">
      <c r="A66" s="61" t="s">
        <v>92</v>
      </c>
      <c r="B66" s="142" t="s">
        <v>10</v>
      </c>
      <c r="C66" s="91"/>
      <c r="D66" s="92"/>
      <c r="E66" s="93"/>
      <c r="F66" s="92"/>
      <c r="G66" s="156"/>
    </row>
    <row r="67" spans="1:7" ht="15.75" x14ac:dyDescent="0.25">
      <c r="A67" s="61" t="s">
        <v>92</v>
      </c>
      <c r="B67" s="142" t="s">
        <v>11</v>
      </c>
      <c r="C67" s="88"/>
      <c r="D67" s="89"/>
      <c r="E67" s="101"/>
      <c r="F67" s="92"/>
      <c r="G67" s="156"/>
    </row>
    <row r="68" spans="1:7" ht="15.75" x14ac:dyDescent="0.25">
      <c r="A68" s="61" t="s">
        <v>92</v>
      </c>
      <c r="B68" s="142" t="s">
        <v>12</v>
      </c>
      <c r="C68" s="88"/>
      <c r="D68" s="89"/>
      <c r="E68" s="93"/>
      <c r="F68" s="92"/>
      <c r="G68" s="156"/>
    </row>
    <row r="69" spans="1:7" ht="15.75" x14ac:dyDescent="0.25">
      <c r="A69" s="61" t="s">
        <v>92</v>
      </c>
      <c r="B69" s="143" t="s">
        <v>13</v>
      </c>
      <c r="C69" s="88">
        <v>1</v>
      </c>
      <c r="D69" s="89">
        <v>1</v>
      </c>
      <c r="E69" s="101">
        <v>0</v>
      </c>
      <c r="F69" s="92">
        <v>0</v>
      </c>
      <c r="G69" s="156" t="s">
        <v>31</v>
      </c>
    </row>
    <row r="70" spans="1:7" ht="16.5" thickBot="1" x14ac:dyDescent="0.3">
      <c r="A70" s="61" t="s">
        <v>92</v>
      </c>
      <c r="B70" s="143" t="s">
        <v>74</v>
      </c>
      <c r="C70" s="95"/>
      <c r="D70" s="90"/>
      <c r="E70" s="93"/>
      <c r="F70" s="92"/>
      <c r="G70" s="157"/>
    </row>
    <row r="71" spans="1:7" ht="16.5" thickBot="1" x14ac:dyDescent="0.3">
      <c r="A71" s="162" t="s">
        <v>93</v>
      </c>
      <c r="B71" s="146"/>
      <c r="C71" s="82">
        <v>2</v>
      </c>
      <c r="D71" s="83">
        <v>1</v>
      </c>
      <c r="E71" s="83">
        <v>1</v>
      </c>
      <c r="F71" s="84">
        <v>1</v>
      </c>
      <c r="G71" s="130">
        <v>1</v>
      </c>
    </row>
    <row r="72" spans="1:7" ht="15.75" x14ac:dyDescent="0.25">
      <c r="A72" s="61" t="s">
        <v>94</v>
      </c>
      <c r="B72" s="141" t="s">
        <v>9</v>
      </c>
      <c r="C72" s="88">
        <v>1</v>
      </c>
      <c r="D72" s="89"/>
      <c r="E72" s="101">
        <v>1</v>
      </c>
      <c r="F72" s="92">
        <v>1</v>
      </c>
      <c r="G72" s="156">
        <v>1</v>
      </c>
    </row>
    <row r="73" spans="1:7" ht="15.75" x14ac:dyDescent="0.25">
      <c r="A73" s="57" t="s">
        <v>94</v>
      </c>
      <c r="B73" s="142" t="s">
        <v>10</v>
      </c>
      <c r="C73" s="91">
        <v>0</v>
      </c>
      <c r="D73" s="92"/>
      <c r="E73" s="93">
        <v>0</v>
      </c>
      <c r="F73" s="89">
        <v>0</v>
      </c>
      <c r="G73" s="156"/>
    </row>
    <row r="74" spans="1:7" ht="15.75" x14ac:dyDescent="0.25">
      <c r="A74" s="58" t="s">
        <v>94</v>
      </c>
      <c r="B74" s="142" t="s">
        <v>11</v>
      </c>
      <c r="C74" s="88">
        <v>1</v>
      </c>
      <c r="D74" s="89"/>
      <c r="E74" s="101">
        <v>1</v>
      </c>
      <c r="F74" s="92">
        <v>1</v>
      </c>
      <c r="G74" s="156">
        <v>1</v>
      </c>
    </row>
    <row r="75" spans="1:7" ht="15.75" x14ac:dyDescent="0.25">
      <c r="A75" s="58" t="s">
        <v>94</v>
      </c>
      <c r="B75" s="142" t="s">
        <v>12</v>
      </c>
      <c r="C75" s="88">
        <v>2</v>
      </c>
      <c r="D75" s="89"/>
      <c r="E75" s="93">
        <v>2</v>
      </c>
      <c r="F75" s="89">
        <v>2</v>
      </c>
      <c r="G75" s="156">
        <v>1</v>
      </c>
    </row>
    <row r="76" spans="1:7" ht="15.75" x14ac:dyDescent="0.25">
      <c r="A76" s="58" t="s">
        <v>94</v>
      </c>
      <c r="B76" s="143" t="s">
        <v>13</v>
      </c>
      <c r="C76" s="88">
        <v>3</v>
      </c>
      <c r="D76" s="89">
        <v>3</v>
      </c>
      <c r="E76" s="101">
        <v>0</v>
      </c>
      <c r="F76" s="92">
        <v>0</v>
      </c>
      <c r="G76" s="156" t="s">
        <v>31</v>
      </c>
    </row>
    <row r="77" spans="1:7" ht="16.5" thickBot="1" x14ac:dyDescent="0.3">
      <c r="A77" s="62" t="s">
        <v>94</v>
      </c>
      <c r="B77" s="143" t="s">
        <v>74</v>
      </c>
      <c r="C77" s="95"/>
      <c r="D77" s="90"/>
      <c r="E77" s="93"/>
      <c r="F77" s="89"/>
      <c r="G77" s="157"/>
    </row>
    <row r="78" spans="1:7" ht="16.5" thickBot="1" x14ac:dyDescent="0.3">
      <c r="A78" s="162" t="s">
        <v>95</v>
      </c>
      <c r="B78" s="146"/>
      <c r="C78" s="82">
        <v>7</v>
      </c>
      <c r="D78" s="83">
        <v>3</v>
      </c>
      <c r="E78" s="83">
        <v>4</v>
      </c>
      <c r="F78" s="84">
        <v>4</v>
      </c>
      <c r="G78" s="131">
        <v>1</v>
      </c>
    </row>
    <row r="79" spans="1:7" ht="15.75" x14ac:dyDescent="0.25">
      <c r="A79" s="61" t="s">
        <v>96</v>
      </c>
      <c r="B79" s="141" t="s">
        <v>9</v>
      </c>
      <c r="C79" s="88">
        <v>29</v>
      </c>
      <c r="D79" s="89"/>
      <c r="E79" s="101">
        <v>29</v>
      </c>
      <c r="F79" s="92">
        <v>21</v>
      </c>
      <c r="G79" s="156">
        <v>0.72</v>
      </c>
    </row>
    <row r="80" spans="1:7" ht="15.75" x14ac:dyDescent="0.25">
      <c r="A80" s="57" t="s">
        <v>96</v>
      </c>
      <c r="B80" s="142" t="s">
        <v>10</v>
      </c>
      <c r="C80" s="91">
        <v>15</v>
      </c>
      <c r="D80" s="92"/>
      <c r="E80" s="93">
        <v>15</v>
      </c>
      <c r="F80" s="89">
        <v>9</v>
      </c>
      <c r="G80" s="156">
        <v>0.6</v>
      </c>
    </row>
    <row r="81" spans="1:7" ht="15.75" x14ac:dyDescent="0.25">
      <c r="A81" s="61" t="s">
        <v>96</v>
      </c>
      <c r="B81" s="142" t="s">
        <v>11</v>
      </c>
      <c r="C81" s="88">
        <v>30</v>
      </c>
      <c r="D81" s="89"/>
      <c r="E81" s="101">
        <v>30</v>
      </c>
      <c r="F81" s="92">
        <v>25</v>
      </c>
      <c r="G81" s="156">
        <v>0.83</v>
      </c>
    </row>
    <row r="82" spans="1:7" ht="15.75" x14ac:dyDescent="0.25">
      <c r="A82" s="61" t="s">
        <v>96</v>
      </c>
      <c r="B82" s="142" t="s">
        <v>12</v>
      </c>
      <c r="C82" s="88">
        <v>36</v>
      </c>
      <c r="D82" s="89"/>
      <c r="E82" s="93">
        <v>36</v>
      </c>
      <c r="F82" s="89">
        <v>23</v>
      </c>
      <c r="G82" s="156">
        <v>0.64</v>
      </c>
    </row>
    <row r="83" spans="1:7" ht="15.75" x14ac:dyDescent="0.25">
      <c r="A83" s="61" t="s">
        <v>96</v>
      </c>
      <c r="B83" s="143" t="s">
        <v>13</v>
      </c>
      <c r="C83" s="88">
        <v>21</v>
      </c>
      <c r="D83" s="89">
        <v>13</v>
      </c>
      <c r="E83" s="101">
        <v>8</v>
      </c>
      <c r="F83" s="92">
        <v>2</v>
      </c>
      <c r="G83" s="156">
        <v>0.25</v>
      </c>
    </row>
    <row r="84" spans="1:7" ht="16.5" thickBot="1" x14ac:dyDescent="0.3">
      <c r="A84" s="63" t="s">
        <v>96</v>
      </c>
      <c r="B84" s="143" t="s">
        <v>74</v>
      </c>
      <c r="C84" s="95"/>
      <c r="D84" s="90"/>
      <c r="E84" s="93"/>
      <c r="F84" s="89"/>
      <c r="G84" s="157"/>
    </row>
    <row r="85" spans="1:7" ht="16.5" thickBot="1" x14ac:dyDescent="0.3">
      <c r="A85" s="162" t="s">
        <v>97</v>
      </c>
      <c r="B85" s="146"/>
      <c r="C85" s="82">
        <v>131</v>
      </c>
      <c r="D85" s="83">
        <v>13</v>
      </c>
      <c r="E85" s="83">
        <v>118</v>
      </c>
      <c r="F85" s="84">
        <v>80</v>
      </c>
      <c r="G85" s="130">
        <v>0.68</v>
      </c>
    </row>
    <row r="86" spans="1:7" ht="15.75" x14ac:dyDescent="0.25">
      <c r="A86" s="57" t="s">
        <v>98</v>
      </c>
      <c r="B86" s="141" t="s">
        <v>9</v>
      </c>
      <c r="C86" s="88">
        <v>4</v>
      </c>
      <c r="D86" s="92"/>
      <c r="E86" s="101">
        <v>4</v>
      </c>
      <c r="F86" s="92">
        <v>1</v>
      </c>
      <c r="G86" s="156">
        <v>0.25</v>
      </c>
    </row>
    <row r="87" spans="1:7" ht="15.75" x14ac:dyDescent="0.25">
      <c r="A87" s="61" t="s">
        <v>98</v>
      </c>
      <c r="B87" s="142" t="s">
        <v>10</v>
      </c>
      <c r="C87" s="91">
        <v>4</v>
      </c>
      <c r="D87" s="89"/>
      <c r="E87" s="93">
        <v>4</v>
      </c>
      <c r="F87" s="89">
        <v>3</v>
      </c>
      <c r="G87" s="156">
        <v>0.75</v>
      </c>
    </row>
    <row r="88" spans="1:7" ht="15.75" x14ac:dyDescent="0.25">
      <c r="A88" s="61" t="s">
        <v>98</v>
      </c>
      <c r="B88" s="142" t="s">
        <v>11</v>
      </c>
      <c r="C88" s="91">
        <v>4</v>
      </c>
      <c r="D88" s="89"/>
      <c r="E88" s="93">
        <v>4</v>
      </c>
      <c r="F88" s="89">
        <v>3</v>
      </c>
      <c r="G88" s="156">
        <v>0.75</v>
      </c>
    </row>
    <row r="89" spans="1:7" ht="15.75" x14ac:dyDescent="0.25">
      <c r="A89" s="61" t="s">
        <v>98</v>
      </c>
      <c r="B89" s="142" t="s">
        <v>12</v>
      </c>
      <c r="C89" s="88">
        <v>5</v>
      </c>
      <c r="D89" s="89"/>
      <c r="E89" s="93">
        <v>5</v>
      </c>
      <c r="F89" s="89">
        <v>3</v>
      </c>
      <c r="G89" s="156">
        <v>0.6</v>
      </c>
    </row>
    <row r="90" spans="1:7" ht="15.75" x14ac:dyDescent="0.25">
      <c r="A90" s="64" t="s">
        <v>98</v>
      </c>
      <c r="B90" s="143" t="s">
        <v>13</v>
      </c>
      <c r="C90" s="88">
        <v>5</v>
      </c>
      <c r="D90" s="98">
        <v>5</v>
      </c>
      <c r="E90" s="101">
        <v>0</v>
      </c>
      <c r="F90" s="92">
        <v>0</v>
      </c>
      <c r="G90" s="156" t="s">
        <v>31</v>
      </c>
    </row>
    <row r="91" spans="1:7" ht="16.5" thickBot="1" x14ac:dyDescent="0.3">
      <c r="A91" s="64" t="s">
        <v>98</v>
      </c>
      <c r="B91" s="143" t="s">
        <v>74</v>
      </c>
      <c r="C91" s="95"/>
      <c r="D91" s="98"/>
      <c r="E91" s="93"/>
      <c r="F91" s="89"/>
      <c r="G91" s="157"/>
    </row>
    <row r="92" spans="1:7" ht="16.5" thickBot="1" x14ac:dyDescent="0.3">
      <c r="A92" s="162" t="s">
        <v>99</v>
      </c>
      <c r="B92" s="146"/>
      <c r="C92" s="82">
        <v>22</v>
      </c>
      <c r="D92" s="83">
        <v>5</v>
      </c>
      <c r="E92" s="83">
        <v>17</v>
      </c>
      <c r="F92" s="84">
        <v>10</v>
      </c>
      <c r="G92" s="130">
        <v>0.58823529411764708</v>
      </c>
    </row>
    <row r="93" spans="1:7" ht="15.75" x14ac:dyDescent="0.25">
      <c r="A93" s="61" t="s">
        <v>100</v>
      </c>
      <c r="B93" s="141" t="s">
        <v>9</v>
      </c>
      <c r="C93" s="88">
        <v>10</v>
      </c>
      <c r="D93" s="89"/>
      <c r="E93" s="101">
        <v>10</v>
      </c>
      <c r="F93" s="92">
        <v>6</v>
      </c>
      <c r="G93" s="156">
        <f>F93/E93</f>
        <v>0.6</v>
      </c>
    </row>
    <row r="94" spans="1:7" ht="15.75" x14ac:dyDescent="0.25">
      <c r="A94" s="65" t="s">
        <v>100</v>
      </c>
      <c r="B94" s="142" t="s">
        <v>10</v>
      </c>
      <c r="C94" s="91">
        <v>2</v>
      </c>
      <c r="D94" s="92"/>
      <c r="E94" s="93">
        <v>2</v>
      </c>
      <c r="F94" s="89">
        <v>1</v>
      </c>
      <c r="G94" s="156">
        <f>F94/E94</f>
        <v>0.5</v>
      </c>
    </row>
    <row r="95" spans="1:7" ht="15.75" x14ac:dyDescent="0.25">
      <c r="A95" s="58" t="s">
        <v>100</v>
      </c>
      <c r="B95" s="142" t="s">
        <v>11</v>
      </c>
      <c r="C95" s="91">
        <v>2</v>
      </c>
      <c r="D95" s="92"/>
      <c r="E95" s="93">
        <v>2</v>
      </c>
      <c r="F95" s="89">
        <v>1</v>
      </c>
      <c r="G95" s="156">
        <f>F95/E95</f>
        <v>0.5</v>
      </c>
    </row>
    <row r="96" spans="1:7" ht="15.75" x14ac:dyDescent="0.25">
      <c r="A96" s="58" t="s">
        <v>100</v>
      </c>
      <c r="B96" s="142" t="s">
        <v>12</v>
      </c>
      <c r="C96" s="88">
        <v>4</v>
      </c>
      <c r="D96" s="89"/>
      <c r="E96" s="93">
        <v>4</v>
      </c>
      <c r="F96" s="89">
        <v>3</v>
      </c>
      <c r="G96" s="156">
        <f>F96/E96</f>
        <v>0.75</v>
      </c>
    </row>
    <row r="97" spans="1:7" ht="15.75" x14ac:dyDescent="0.25">
      <c r="A97" s="58" t="s">
        <v>100</v>
      </c>
      <c r="B97" s="142" t="s">
        <v>13</v>
      </c>
      <c r="C97" s="88">
        <v>7</v>
      </c>
      <c r="D97" s="89">
        <v>3</v>
      </c>
      <c r="E97" s="101">
        <v>4</v>
      </c>
      <c r="F97" s="92">
        <v>3</v>
      </c>
      <c r="G97" s="156">
        <f>F97/E97</f>
        <v>0.75</v>
      </c>
    </row>
    <row r="98" spans="1:7" ht="16.5" thickBot="1" x14ac:dyDescent="0.3">
      <c r="A98" s="62" t="s">
        <v>100</v>
      </c>
      <c r="B98" s="145" t="s">
        <v>74</v>
      </c>
      <c r="C98" s="95"/>
      <c r="D98" s="90"/>
      <c r="E98" s="93"/>
      <c r="F98" s="89"/>
      <c r="G98" s="156"/>
    </row>
    <row r="99" spans="1:7" ht="16.5" thickBot="1" x14ac:dyDescent="0.3">
      <c r="A99" s="162" t="s">
        <v>101</v>
      </c>
      <c r="B99" s="146"/>
      <c r="C99" s="82">
        <v>25</v>
      </c>
      <c r="D99" s="83">
        <v>3</v>
      </c>
      <c r="E99" s="83">
        <f>SUM(E93:E98)</f>
        <v>22</v>
      </c>
      <c r="F99" s="84">
        <f>SUM(F93:F98)</f>
        <v>14</v>
      </c>
      <c r="G99" s="130">
        <v>0.64</v>
      </c>
    </row>
    <row r="100" spans="1:7" ht="15.75" x14ac:dyDescent="0.25">
      <c r="A100" s="61" t="s">
        <v>102</v>
      </c>
      <c r="B100" s="141" t="s">
        <v>9</v>
      </c>
      <c r="C100" s="88">
        <v>4</v>
      </c>
      <c r="D100" s="89"/>
      <c r="E100" s="101">
        <v>4</v>
      </c>
      <c r="F100" s="92">
        <v>2</v>
      </c>
      <c r="G100" s="156">
        <f>F100/E100</f>
        <v>0.5</v>
      </c>
    </row>
    <row r="101" spans="1:7" ht="15.75" x14ac:dyDescent="0.25">
      <c r="A101" s="57" t="s">
        <v>102</v>
      </c>
      <c r="B101" s="142" t="s">
        <v>10</v>
      </c>
      <c r="C101" s="91"/>
      <c r="D101" s="92"/>
      <c r="E101" s="93"/>
      <c r="F101" s="89"/>
      <c r="G101" s="156"/>
    </row>
    <row r="102" spans="1:7" ht="15.75" x14ac:dyDescent="0.25">
      <c r="A102" s="58" t="s">
        <v>102</v>
      </c>
      <c r="B102" s="142" t="s">
        <v>11</v>
      </c>
      <c r="C102" s="91">
        <v>3</v>
      </c>
      <c r="D102" s="92"/>
      <c r="E102" s="93">
        <v>3</v>
      </c>
      <c r="F102" s="89">
        <v>3</v>
      </c>
      <c r="G102" s="156">
        <f>F102/E102</f>
        <v>1</v>
      </c>
    </row>
    <row r="103" spans="1:7" ht="15.75" x14ac:dyDescent="0.25">
      <c r="A103" s="58" t="s">
        <v>102</v>
      </c>
      <c r="B103" s="142" t="s">
        <v>12</v>
      </c>
      <c r="C103" s="88">
        <v>5</v>
      </c>
      <c r="D103" s="89">
        <v>2</v>
      </c>
      <c r="E103" s="93">
        <v>3</v>
      </c>
      <c r="F103" s="89">
        <v>2</v>
      </c>
      <c r="G103" s="156">
        <f>F103/E103</f>
        <v>0.66666666666666663</v>
      </c>
    </row>
    <row r="104" spans="1:7" ht="15.75" x14ac:dyDescent="0.25">
      <c r="A104" s="58" t="s">
        <v>102</v>
      </c>
      <c r="B104" s="143" t="s">
        <v>13</v>
      </c>
      <c r="C104" s="88">
        <v>1</v>
      </c>
      <c r="D104" s="89">
        <v>1</v>
      </c>
      <c r="E104" s="101">
        <v>0</v>
      </c>
      <c r="F104" s="92">
        <v>0</v>
      </c>
      <c r="G104" s="156" t="s">
        <v>31</v>
      </c>
    </row>
    <row r="105" spans="1:7" ht="16.5" thickBot="1" x14ac:dyDescent="0.3">
      <c r="A105" s="58" t="s">
        <v>102</v>
      </c>
      <c r="B105" s="143" t="s">
        <v>74</v>
      </c>
      <c r="C105" s="95"/>
      <c r="D105" s="90"/>
      <c r="E105" s="93"/>
      <c r="F105" s="89"/>
      <c r="G105" s="156"/>
    </row>
    <row r="106" spans="1:7" ht="16.5" thickBot="1" x14ac:dyDescent="0.3">
      <c r="A106" s="162" t="s">
        <v>103</v>
      </c>
      <c r="B106" s="146"/>
      <c r="C106" s="82">
        <v>13</v>
      </c>
      <c r="D106" s="83">
        <v>3</v>
      </c>
      <c r="E106" s="83">
        <f>SUM(E100:E105)</f>
        <v>10</v>
      </c>
      <c r="F106" s="84">
        <f>SUM(F100:F105)</f>
        <v>7</v>
      </c>
      <c r="G106" s="130">
        <v>0.7</v>
      </c>
    </row>
    <row r="107" spans="1:7" ht="15.75" x14ac:dyDescent="0.25">
      <c r="A107" s="61" t="s">
        <v>104</v>
      </c>
      <c r="B107" s="148" t="s">
        <v>9</v>
      </c>
      <c r="C107" s="88">
        <v>21</v>
      </c>
      <c r="D107" s="89"/>
      <c r="E107" s="101">
        <v>21</v>
      </c>
      <c r="F107" s="92">
        <v>11</v>
      </c>
      <c r="G107" s="156">
        <f>F107/E107</f>
        <v>0.52380952380952384</v>
      </c>
    </row>
    <row r="108" spans="1:7" ht="15.75" x14ac:dyDescent="0.25">
      <c r="A108" s="61" t="s">
        <v>104</v>
      </c>
      <c r="B108" s="142" t="s">
        <v>10</v>
      </c>
      <c r="C108" s="91">
        <v>11</v>
      </c>
      <c r="D108" s="92"/>
      <c r="E108" s="93">
        <v>11</v>
      </c>
      <c r="F108" s="89">
        <v>3</v>
      </c>
      <c r="G108" s="156">
        <v>0.27</v>
      </c>
    </row>
    <row r="109" spans="1:7" ht="15.75" x14ac:dyDescent="0.25">
      <c r="A109" s="58" t="s">
        <v>104</v>
      </c>
      <c r="B109" s="142" t="s">
        <v>11</v>
      </c>
      <c r="C109" s="91">
        <v>14</v>
      </c>
      <c r="D109" s="92"/>
      <c r="E109" s="93">
        <v>14</v>
      </c>
      <c r="F109" s="89">
        <v>12</v>
      </c>
      <c r="G109" s="156">
        <f>F109/E109</f>
        <v>0.8571428571428571</v>
      </c>
    </row>
    <row r="110" spans="1:7" ht="15.75" x14ac:dyDescent="0.25">
      <c r="A110" s="58" t="s">
        <v>104</v>
      </c>
      <c r="B110" s="142" t="s">
        <v>12</v>
      </c>
      <c r="C110" s="88">
        <v>7</v>
      </c>
      <c r="D110" s="89"/>
      <c r="E110" s="93">
        <v>7</v>
      </c>
      <c r="F110" s="89">
        <v>5</v>
      </c>
      <c r="G110" s="156">
        <f>F110/E110</f>
        <v>0.7142857142857143</v>
      </c>
    </row>
    <row r="111" spans="1:7" ht="15.75" x14ac:dyDescent="0.25">
      <c r="A111" s="58" t="s">
        <v>104</v>
      </c>
      <c r="B111" s="150" t="s">
        <v>13</v>
      </c>
      <c r="C111" s="88">
        <v>11</v>
      </c>
      <c r="D111" s="89">
        <v>7</v>
      </c>
      <c r="E111" s="101">
        <v>4</v>
      </c>
      <c r="F111" s="92">
        <v>4</v>
      </c>
      <c r="G111" s="156">
        <v>1</v>
      </c>
    </row>
    <row r="112" spans="1:7" ht="16.5" thickBot="1" x14ac:dyDescent="0.3">
      <c r="A112" s="62" t="s">
        <v>104</v>
      </c>
      <c r="B112" s="143" t="s">
        <v>74</v>
      </c>
      <c r="C112" s="95"/>
      <c r="D112" s="90"/>
      <c r="E112" s="93"/>
      <c r="F112" s="89"/>
      <c r="G112" s="156"/>
    </row>
    <row r="113" spans="1:7" ht="16.5" thickBot="1" x14ac:dyDescent="0.3">
      <c r="A113" s="162" t="s">
        <v>105</v>
      </c>
      <c r="B113" s="146"/>
      <c r="C113" s="82">
        <v>64</v>
      </c>
      <c r="D113" s="83">
        <v>7</v>
      </c>
      <c r="E113" s="83">
        <f>SUM(E107:E112)</f>
        <v>57</v>
      </c>
      <c r="F113" s="84">
        <f>SUM(F107:F112)</f>
        <v>35</v>
      </c>
      <c r="G113" s="130">
        <v>0.61</v>
      </c>
    </row>
    <row r="114" spans="1:7" ht="15.75" x14ac:dyDescent="0.25">
      <c r="A114" s="61" t="s">
        <v>106</v>
      </c>
      <c r="B114" s="141" t="s">
        <v>9</v>
      </c>
      <c r="C114" s="88">
        <v>5</v>
      </c>
      <c r="D114" s="89"/>
      <c r="E114" s="101">
        <v>5</v>
      </c>
      <c r="F114" s="92">
        <v>3</v>
      </c>
      <c r="G114" s="156">
        <f>F114/E114</f>
        <v>0.6</v>
      </c>
    </row>
    <row r="115" spans="1:7" ht="15.75" x14ac:dyDescent="0.25">
      <c r="A115" s="57" t="s">
        <v>106</v>
      </c>
      <c r="B115" s="142" t="s">
        <v>10</v>
      </c>
      <c r="C115" s="91">
        <v>1</v>
      </c>
      <c r="D115" s="92"/>
      <c r="E115" s="93">
        <v>1</v>
      </c>
      <c r="F115" s="89">
        <v>0</v>
      </c>
      <c r="G115" s="156">
        <f>F115/E115</f>
        <v>0</v>
      </c>
    </row>
    <row r="116" spans="1:7" ht="15.75" x14ac:dyDescent="0.25">
      <c r="A116" s="58" t="s">
        <v>106</v>
      </c>
      <c r="B116" s="142" t="s">
        <v>11</v>
      </c>
      <c r="C116" s="91">
        <v>6</v>
      </c>
      <c r="D116" s="92"/>
      <c r="E116" s="93">
        <v>6</v>
      </c>
      <c r="F116" s="89">
        <v>5</v>
      </c>
      <c r="G116" s="156">
        <f>F116/E116</f>
        <v>0.83333333333333337</v>
      </c>
    </row>
    <row r="117" spans="1:7" ht="15.75" x14ac:dyDescent="0.25">
      <c r="A117" s="58" t="s">
        <v>106</v>
      </c>
      <c r="B117" s="142" t="s">
        <v>12</v>
      </c>
      <c r="C117" s="88">
        <v>2</v>
      </c>
      <c r="D117" s="89"/>
      <c r="E117" s="93">
        <v>2</v>
      </c>
      <c r="F117" s="89">
        <v>1</v>
      </c>
      <c r="G117" s="156">
        <f>F117/E117</f>
        <v>0.5</v>
      </c>
    </row>
    <row r="118" spans="1:7" ht="15.75" x14ac:dyDescent="0.25">
      <c r="A118" s="58" t="s">
        <v>106</v>
      </c>
      <c r="B118" s="143" t="s">
        <v>13</v>
      </c>
      <c r="C118" s="88">
        <v>6</v>
      </c>
      <c r="D118" s="89">
        <v>6</v>
      </c>
      <c r="E118" s="101">
        <v>0</v>
      </c>
      <c r="F118" s="92">
        <v>0</v>
      </c>
      <c r="G118" s="156" t="s">
        <v>31</v>
      </c>
    </row>
    <row r="119" spans="1:7" ht="16.5" thickBot="1" x14ac:dyDescent="0.3">
      <c r="A119" s="62" t="s">
        <v>106</v>
      </c>
      <c r="B119" s="143" t="s">
        <v>74</v>
      </c>
      <c r="C119" s="95"/>
      <c r="D119" s="90"/>
      <c r="E119" s="93"/>
      <c r="F119" s="89"/>
      <c r="G119" s="156"/>
    </row>
    <row r="120" spans="1:7" ht="16.5" thickBot="1" x14ac:dyDescent="0.3">
      <c r="A120" s="162" t="s">
        <v>107</v>
      </c>
      <c r="B120" s="146"/>
      <c r="C120" s="82">
        <v>20</v>
      </c>
      <c r="D120" s="83">
        <v>6</v>
      </c>
      <c r="E120" s="83">
        <f>SUM(E114:E119)</f>
        <v>14</v>
      </c>
      <c r="F120" s="84">
        <f>SUM(F114:F119)</f>
        <v>9</v>
      </c>
      <c r="G120" s="130">
        <v>0.64</v>
      </c>
    </row>
    <row r="121" spans="1:7" ht="15.75" x14ac:dyDescent="0.25">
      <c r="A121" s="57" t="s">
        <v>108</v>
      </c>
      <c r="B121" s="148" t="s">
        <v>9</v>
      </c>
      <c r="C121" s="88">
        <v>15</v>
      </c>
      <c r="D121" s="89"/>
      <c r="E121" s="101">
        <v>15</v>
      </c>
      <c r="F121" s="92">
        <v>8</v>
      </c>
      <c r="G121" s="156">
        <f>F121/E121</f>
        <v>0.53333333333333333</v>
      </c>
    </row>
    <row r="122" spans="1:7" ht="15.75" x14ac:dyDescent="0.25">
      <c r="A122" s="61" t="s">
        <v>108</v>
      </c>
      <c r="B122" s="142" t="s">
        <v>10</v>
      </c>
      <c r="C122" s="91">
        <v>4</v>
      </c>
      <c r="D122" s="92"/>
      <c r="E122" s="93">
        <v>4</v>
      </c>
      <c r="F122" s="89">
        <v>2</v>
      </c>
      <c r="G122" s="156">
        <f>F122/E122</f>
        <v>0.5</v>
      </c>
    </row>
    <row r="123" spans="1:7" ht="15.75" x14ac:dyDescent="0.25">
      <c r="A123" s="61" t="s">
        <v>108</v>
      </c>
      <c r="B123" s="142" t="s">
        <v>11</v>
      </c>
      <c r="C123" s="91">
        <v>2</v>
      </c>
      <c r="D123" s="92"/>
      <c r="E123" s="93">
        <v>2</v>
      </c>
      <c r="F123" s="89">
        <v>1</v>
      </c>
      <c r="G123" s="156">
        <f>F123/E123</f>
        <v>0.5</v>
      </c>
    </row>
    <row r="124" spans="1:7" ht="15.75" x14ac:dyDescent="0.25">
      <c r="A124" s="61" t="s">
        <v>108</v>
      </c>
      <c r="B124" s="143" t="s">
        <v>12</v>
      </c>
      <c r="C124" s="88"/>
      <c r="D124" s="89"/>
      <c r="E124" s="93"/>
      <c r="F124" s="89"/>
      <c r="G124" s="156"/>
    </row>
    <row r="125" spans="1:7" ht="15.75" x14ac:dyDescent="0.25">
      <c r="A125" s="63" t="s">
        <v>108</v>
      </c>
      <c r="B125" s="143" t="s">
        <v>13</v>
      </c>
      <c r="C125" s="88"/>
      <c r="D125" s="89"/>
      <c r="E125" s="101"/>
      <c r="F125" s="92"/>
      <c r="G125" s="156"/>
    </row>
    <row r="126" spans="1:7" ht="16.5" thickBot="1" x14ac:dyDescent="0.3">
      <c r="A126" s="33" t="s">
        <v>108</v>
      </c>
      <c r="B126" s="151" t="s">
        <v>74</v>
      </c>
      <c r="C126" s="95"/>
      <c r="D126" s="90"/>
      <c r="E126" s="93"/>
      <c r="F126" s="89"/>
      <c r="G126" s="156"/>
    </row>
    <row r="127" spans="1:7" ht="16.5" thickBot="1" x14ac:dyDescent="0.3">
      <c r="A127" s="4" t="s">
        <v>109</v>
      </c>
      <c r="B127" s="152"/>
      <c r="C127" s="82">
        <v>21</v>
      </c>
      <c r="D127" s="83"/>
      <c r="E127" s="83">
        <f>SUM(E121:E126)</f>
        <v>21</v>
      </c>
      <c r="F127" s="84">
        <f>SUM(F121:F126)</f>
        <v>11</v>
      </c>
      <c r="G127" s="130">
        <v>0.52</v>
      </c>
    </row>
    <row r="128" spans="1:7" ht="16.5" thickBot="1" x14ac:dyDescent="0.3">
      <c r="A128" s="36"/>
      <c r="B128" s="153"/>
      <c r="C128" s="38"/>
      <c r="D128" s="39"/>
      <c r="E128" s="39"/>
      <c r="F128" s="40"/>
      <c r="G128" s="41"/>
    </row>
    <row r="129" spans="1:7" ht="15.75" thickBot="1" x14ac:dyDescent="0.3">
      <c r="A129" s="350" t="s">
        <v>110</v>
      </c>
      <c r="B129" s="154" t="s">
        <v>51</v>
      </c>
      <c r="C129" s="5">
        <v>1</v>
      </c>
      <c r="D129" s="43">
        <v>0</v>
      </c>
      <c r="E129" s="43">
        <v>0</v>
      </c>
      <c r="F129" s="43">
        <v>0</v>
      </c>
      <c r="G129" s="45">
        <v>0</v>
      </c>
    </row>
    <row r="130" spans="1:7" ht="15.75" thickBot="1" x14ac:dyDescent="0.3">
      <c r="A130" s="351"/>
      <c r="B130" s="155" t="s">
        <v>9</v>
      </c>
      <c r="C130" s="6">
        <f t="shared" ref="C130:F133" si="0">SUM(C2,C9,C16,C23,C30,C37,C44,C51,C58,C72,C65,C79,C86,C93,C100,C107,C114,C121)</f>
        <v>217</v>
      </c>
      <c r="D130" s="47">
        <f t="shared" si="0"/>
        <v>0</v>
      </c>
      <c r="E130" s="47">
        <f t="shared" si="0"/>
        <v>217</v>
      </c>
      <c r="F130" s="47">
        <f t="shared" si="0"/>
        <v>122</v>
      </c>
      <c r="G130" s="49">
        <f t="shared" ref="G130:G135" si="1">F130/E130</f>
        <v>0.56221198156682028</v>
      </c>
    </row>
    <row r="131" spans="1:7" ht="15.75" thickBot="1" x14ac:dyDescent="0.3">
      <c r="A131" s="351"/>
      <c r="B131" s="155" t="s">
        <v>10</v>
      </c>
      <c r="C131" s="6">
        <f t="shared" si="0"/>
        <v>99</v>
      </c>
      <c r="D131" s="47">
        <f t="shared" si="0"/>
        <v>0</v>
      </c>
      <c r="E131" s="47">
        <f t="shared" si="0"/>
        <v>99</v>
      </c>
      <c r="F131" s="47">
        <f t="shared" si="0"/>
        <v>56</v>
      </c>
      <c r="G131" s="49">
        <f t="shared" si="1"/>
        <v>0.56565656565656564</v>
      </c>
    </row>
    <row r="132" spans="1:7" ht="15.75" thickBot="1" x14ac:dyDescent="0.3">
      <c r="A132" s="351"/>
      <c r="B132" s="155" t="s">
        <v>11</v>
      </c>
      <c r="C132" s="6">
        <f t="shared" si="0"/>
        <v>162</v>
      </c>
      <c r="D132" s="47">
        <f t="shared" si="0"/>
        <v>0</v>
      </c>
      <c r="E132" s="47">
        <f t="shared" si="0"/>
        <v>162</v>
      </c>
      <c r="F132" s="47">
        <f t="shared" si="0"/>
        <v>128</v>
      </c>
      <c r="G132" s="49">
        <f t="shared" si="1"/>
        <v>0.79012345679012341</v>
      </c>
    </row>
    <row r="133" spans="1:7" ht="15.75" thickBot="1" x14ac:dyDescent="0.3">
      <c r="A133" s="351"/>
      <c r="B133" s="155" t="s">
        <v>12</v>
      </c>
      <c r="C133" s="6">
        <f t="shared" si="0"/>
        <v>146</v>
      </c>
      <c r="D133" s="47">
        <f t="shared" si="0"/>
        <v>6</v>
      </c>
      <c r="E133" s="47">
        <f t="shared" si="0"/>
        <v>140</v>
      </c>
      <c r="F133" s="47">
        <f t="shared" si="0"/>
        <v>100</v>
      </c>
      <c r="G133" s="49">
        <f t="shared" si="1"/>
        <v>0.7142857142857143</v>
      </c>
    </row>
    <row r="134" spans="1:7" ht="15.75" thickBot="1" x14ac:dyDescent="0.3">
      <c r="A134" s="352"/>
      <c r="B134" s="155" t="s">
        <v>13</v>
      </c>
      <c r="C134" s="6">
        <f>SUM(C6,C13,C20,C27,C34,C41,C48,C55,C62,C76,C69,C83,C90,C97,C104,C111,C118,C125)</f>
        <v>130</v>
      </c>
      <c r="D134" s="47">
        <f>SUM(D6,D13,D20,D27,D34,D41,D48,D55,D62,D136,D69,D83,D90,D97,D104,D111,D118,D125)</f>
        <v>92</v>
      </c>
      <c r="E134" s="47">
        <f>SUM(E6,E13,E20,E27,E34,E41,E48,E55,E62,E76,E69,E83,E90,E97,E104,E111,E118,E125)</f>
        <v>43</v>
      </c>
      <c r="F134" s="47">
        <f>SUM(F6,F13,F20,F27,F34,F41,F48,F55,F62,F76,F69,F83,F90,F97,F104,F111,F118,F125)</f>
        <v>20</v>
      </c>
      <c r="G134" s="49">
        <f t="shared" si="1"/>
        <v>0.46511627906976744</v>
      </c>
    </row>
    <row r="135" spans="1:7" ht="15.75" thickBot="1" x14ac:dyDescent="0.3">
      <c r="A135" s="50" t="s">
        <v>52</v>
      </c>
      <c r="B135" s="52"/>
      <c r="C135" s="51">
        <f>SUM(C129:C134)</f>
        <v>755</v>
      </c>
      <c r="D135" s="52">
        <f>SUM(D129:D134)</f>
        <v>98</v>
      </c>
      <c r="E135" s="52">
        <f>SUM(E129:E134)</f>
        <v>661</v>
      </c>
      <c r="F135" s="52">
        <f>SUM(F129:F134)</f>
        <v>426</v>
      </c>
      <c r="G135" s="55">
        <f t="shared" si="1"/>
        <v>0.64447806354009074</v>
      </c>
    </row>
  </sheetData>
  <mergeCells count="1">
    <mergeCell ref="A129:A1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2ED5D-3477-4233-B67B-A74F3A1F0484}">
  <dimension ref="A1:G135"/>
  <sheetViews>
    <sheetView workbookViewId="0">
      <pane ySplit="1" topLeftCell="A32" activePane="bottomLeft" state="frozen"/>
      <selection pane="bottomLeft" activeCell="K39" sqref="K39"/>
    </sheetView>
  </sheetViews>
  <sheetFormatPr defaultRowHeight="15" x14ac:dyDescent="0.25"/>
  <cols>
    <col min="1" max="1" width="15.85546875" customWidth="1"/>
    <col min="2" max="2" width="16.5703125" style="56" customWidth="1"/>
    <col min="3" max="3" width="19" customWidth="1"/>
    <col min="4" max="4" width="15" customWidth="1"/>
    <col min="5" max="5" width="12" customWidth="1"/>
    <col min="6" max="6" width="9.5703125" customWidth="1"/>
    <col min="7" max="7" width="20.28515625" customWidth="1"/>
  </cols>
  <sheetData>
    <row r="1" spans="1:7" s="140" customFormat="1" ht="52.5" thickBot="1" x14ac:dyDescent="0.3">
      <c r="A1" s="135" t="s">
        <v>1</v>
      </c>
      <c r="B1" s="135" t="s">
        <v>2</v>
      </c>
      <c r="C1" s="136" t="s">
        <v>63</v>
      </c>
      <c r="D1" s="137" t="s">
        <v>65</v>
      </c>
      <c r="E1" s="137" t="s">
        <v>66</v>
      </c>
      <c r="F1" s="138" t="s">
        <v>67</v>
      </c>
      <c r="G1" s="139" t="s">
        <v>68</v>
      </c>
    </row>
    <row r="2" spans="1:7" ht="15.75" x14ac:dyDescent="0.25">
      <c r="A2" s="57" t="s">
        <v>73</v>
      </c>
      <c r="B2" s="141" t="s">
        <v>9</v>
      </c>
      <c r="C2" s="66">
        <v>47</v>
      </c>
      <c r="D2" s="116"/>
      <c r="E2" s="117">
        <v>47</v>
      </c>
      <c r="F2" s="118">
        <v>27</v>
      </c>
      <c r="G2" s="167">
        <f>F2/E2</f>
        <v>0.57446808510638303</v>
      </c>
    </row>
    <row r="3" spans="1:7" ht="15.75" x14ac:dyDescent="0.25">
      <c r="A3" s="58" t="s">
        <v>73</v>
      </c>
      <c r="B3" s="142" t="s">
        <v>10</v>
      </c>
      <c r="C3" s="67">
        <v>21</v>
      </c>
      <c r="D3" s="118"/>
      <c r="E3" s="120">
        <v>21</v>
      </c>
      <c r="F3" s="116">
        <v>11</v>
      </c>
      <c r="G3" s="167">
        <f>F3/E3</f>
        <v>0.52380952380952384</v>
      </c>
    </row>
    <row r="4" spans="1:7" ht="15.75" x14ac:dyDescent="0.25">
      <c r="A4" s="58" t="s">
        <v>73</v>
      </c>
      <c r="B4" s="142" t="s">
        <v>11</v>
      </c>
      <c r="C4" s="67">
        <v>23</v>
      </c>
      <c r="D4" s="118"/>
      <c r="E4" s="120">
        <v>23</v>
      </c>
      <c r="F4" s="116">
        <v>18</v>
      </c>
      <c r="G4" s="167">
        <f>F4/E4</f>
        <v>0.78260869565217395</v>
      </c>
    </row>
    <row r="5" spans="1:7" ht="15.75" x14ac:dyDescent="0.25">
      <c r="A5" s="58" t="s">
        <v>73</v>
      </c>
      <c r="B5" s="142" t="s">
        <v>12</v>
      </c>
      <c r="C5" s="66">
        <v>24</v>
      </c>
      <c r="D5" s="116"/>
      <c r="E5" s="120">
        <v>24</v>
      </c>
      <c r="F5" s="116">
        <v>21</v>
      </c>
      <c r="G5" s="167">
        <f>F5/E5</f>
        <v>0.875</v>
      </c>
    </row>
    <row r="6" spans="1:7" ht="15.75" x14ac:dyDescent="0.25">
      <c r="A6" s="59" t="s">
        <v>73</v>
      </c>
      <c r="B6" s="143" t="s">
        <v>13</v>
      </c>
      <c r="C6" s="66">
        <v>27</v>
      </c>
      <c r="D6" s="116">
        <v>3</v>
      </c>
      <c r="E6" s="117">
        <v>4</v>
      </c>
      <c r="F6" s="118">
        <v>3</v>
      </c>
      <c r="G6" s="167">
        <f>F6/E6</f>
        <v>0.75</v>
      </c>
    </row>
    <row r="7" spans="1:7" ht="16.5" thickBot="1" x14ac:dyDescent="0.3">
      <c r="A7" s="60" t="s">
        <v>73</v>
      </c>
      <c r="B7" s="143" t="s">
        <v>74</v>
      </c>
      <c r="C7" s="121"/>
      <c r="D7" s="122"/>
      <c r="E7" s="120"/>
      <c r="F7" s="116"/>
      <c r="G7" s="167"/>
    </row>
    <row r="8" spans="1:7" ht="16.5" thickBot="1" x14ac:dyDescent="0.3">
      <c r="A8" s="162" t="s">
        <v>75</v>
      </c>
      <c r="B8" s="144"/>
      <c r="C8" s="2">
        <v>144</v>
      </c>
      <c r="D8" s="83">
        <v>3</v>
      </c>
      <c r="E8" s="83">
        <f>SUM(E2:E7)</f>
        <v>119</v>
      </c>
      <c r="F8" s="84">
        <f>SUM(F2:F7)</f>
        <v>80</v>
      </c>
      <c r="G8" s="130">
        <f>13/17</f>
        <v>0.76470588235294112</v>
      </c>
    </row>
    <row r="9" spans="1:7" ht="15.75" x14ac:dyDescent="0.25">
      <c r="A9" s="57" t="s">
        <v>76</v>
      </c>
      <c r="B9" s="141" t="s">
        <v>9</v>
      </c>
      <c r="C9" s="66">
        <v>22</v>
      </c>
      <c r="D9" s="116"/>
      <c r="E9" s="117">
        <v>22</v>
      </c>
      <c r="F9" s="118">
        <v>14</v>
      </c>
      <c r="G9" s="167">
        <f>F9/E9</f>
        <v>0.63636363636363635</v>
      </c>
    </row>
    <row r="10" spans="1:7" ht="15.75" x14ac:dyDescent="0.25">
      <c r="A10" s="61" t="s">
        <v>76</v>
      </c>
      <c r="B10" s="142" t="s">
        <v>10</v>
      </c>
      <c r="C10" s="67">
        <v>23</v>
      </c>
      <c r="D10" s="118"/>
      <c r="E10" s="120">
        <v>23</v>
      </c>
      <c r="F10" s="116">
        <v>10</v>
      </c>
      <c r="G10" s="167">
        <f>F10/E10</f>
        <v>0.43478260869565216</v>
      </c>
    </row>
    <row r="11" spans="1:7" ht="15.75" x14ac:dyDescent="0.25">
      <c r="A11" s="58" t="s">
        <v>76</v>
      </c>
      <c r="B11" s="142" t="s">
        <v>11</v>
      </c>
      <c r="C11" s="67">
        <v>10</v>
      </c>
      <c r="D11" s="118"/>
      <c r="E11" s="120">
        <v>10</v>
      </c>
      <c r="F11" s="116">
        <v>9</v>
      </c>
      <c r="G11" s="167">
        <f>F11/E11</f>
        <v>0.9</v>
      </c>
    </row>
    <row r="12" spans="1:7" ht="15.75" x14ac:dyDescent="0.25">
      <c r="A12" s="58" t="s">
        <v>76</v>
      </c>
      <c r="B12" s="142" t="s">
        <v>12</v>
      </c>
      <c r="C12" s="66">
        <v>17</v>
      </c>
      <c r="D12" s="116"/>
      <c r="E12" s="120">
        <v>17</v>
      </c>
      <c r="F12" s="116">
        <v>15</v>
      </c>
      <c r="G12" s="167">
        <f>F12/E12</f>
        <v>0.88235294117647056</v>
      </c>
    </row>
    <row r="13" spans="1:7" ht="15.75" x14ac:dyDescent="0.25">
      <c r="A13" s="59" t="s">
        <v>76</v>
      </c>
      <c r="B13" s="142" t="s">
        <v>13</v>
      </c>
      <c r="C13" s="66">
        <v>13</v>
      </c>
      <c r="D13" s="116">
        <v>10</v>
      </c>
      <c r="E13" s="117">
        <v>3</v>
      </c>
      <c r="F13" s="118">
        <v>2</v>
      </c>
      <c r="G13" s="167">
        <f>F13/E13</f>
        <v>0.66666666666666663</v>
      </c>
    </row>
    <row r="14" spans="1:7" ht="16.5" thickBot="1" x14ac:dyDescent="0.3">
      <c r="A14" s="60" t="s">
        <v>76</v>
      </c>
      <c r="B14" s="145" t="s">
        <v>74</v>
      </c>
      <c r="C14" s="121"/>
      <c r="D14" s="122"/>
      <c r="E14" s="120"/>
      <c r="F14" s="116"/>
      <c r="G14" s="167"/>
    </row>
    <row r="15" spans="1:7" ht="16.5" thickBot="1" x14ac:dyDescent="0.3">
      <c r="A15" s="162" t="s">
        <v>77</v>
      </c>
      <c r="B15" s="144"/>
      <c r="C15" s="2">
        <v>85</v>
      </c>
      <c r="D15" s="83">
        <v>10</v>
      </c>
      <c r="E15" s="83">
        <f>SUM(E9:E14)</f>
        <v>75</v>
      </c>
      <c r="F15" s="84">
        <f>SUM(F9:F14)</f>
        <v>50</v>
      </c>
      <c r="G15" s="130">
        <v>0.66</v>
      </c>
    </row>
    <row r="16" spans="1:7" ht="15.75" x14ac:dyDescent="0.25">
      <c r="A16" s="57" t="s">
        <v>78</v>
      </c>
      <c r="B16" s="141" t="s">
        <v>9</v>
      </c>
      <c r="C16" s="66">
        <v>3</v>
      </c>
      <c r="D16" s="116"/>
      <c r="E16" s="117">
        <v>3</v>
      </c>
      <c r="F16" s="118">
        <v>1</v>
      </c>
      <c r="G16" s="167">
        <v>0.33</v>
      </c>
    </row>
    <row r="17" spans="1:7" ht="15.75" x14ac:dyDescent="0.25">
      <c r="A17" s="57" t="s">
        <v>78</v>
      </c>
      <c r="B17" s="142" t="s">
        <v>10</v>
      </c>
      <c r="C17" s="67">
        <v>6</v>
      </c>
      <c r="D17" s="118"/>
      <c r="E17" s="120">
        <v>6</v>
      </c>
      <c r="F17" s="116">
        <v>4</v>
      </c>
      <c r="G17" s="167">
        <v>0.67</v>
      </c>
    </row>
    <row r="18" spans="1:7" ht="15.75" x14ac:dyDescent="0.25">
      <c r="A18" s="58" t="s">
        <v>78</v>
      </c>
      <c r="B18" s="142" t="s">
        <v>11</v>
      </c>
      <c r="C18" s="67">
        <v>3</v>
      </c>
      <c r="D18" s="118"/>
      <c r="E18" s="120">
        <v>3</v>
      </c>
      <c r="F18" s="116">
        <v>3</v>
      </c>
      <c r="G18" s="167">
        <v>1</v>
      </c>
    </row>
    <row r="19" spans="1:7" ht="15.75" x14ac:dyDescent="0.25">
      <c r="A19" s="58" t="s">
        <v>78</v>
      </c>
      <c r="B19" s="142" t="s">
        <v>12</v>
      </c>
      <c r="C19" s="66">
        <v>3</v>
      </c>
      <c r="D19" s="116"/>
      <c r="E19" s="120">
        <v>3</v>
      </c>
      <c r="F19" s="116">
        <v>3</v>
      </c>
      <c r="G19" s="167">
        <v>1</v>
      </c>
    </row>
    <row r="20" spans="1:7" ht="15.75" x14ac:dyDescent="0.25">
      <c r="A20" s="58" t="s">
        <v>78</v>
      </c>
      <c r="B20" s="142" t="s">
        <v>13</v>
      </c>
      <c r="C20" s="66"/>
      <c r="D20" s="116"/>
      <c r="E20" s="117"/>
      <c r="F20" s="118"/>
      <c r="G20" s="167"/>
    </row>
    <row r="21" spans="1:7" ht="16.5" thickBot="1" x14ac:dyDescent="0.3">
      <c r="A21" s="58" t="s">
        <v>78</v>
      </c>
      <c r="B21" s="141" t="s">
        <v>74</v>
      </c>
      <c r="C21" s="121"/>
      <c r="D21" s="122"/>
      <c r="E21" s="120"/>
      <c r="F21" s="116"/>
      <c r="G21" s="167"/>
    </row>
    <row r="22" spans="1:7" ht="16.5" thickBot="1" x14ac:dyDescent="0.3">
      <c r="A22" s="162" t="s">
        <v>79</v>
      </c>
      <c r="B22" s="144"/>
      <c r="C22" s="2">
        <v>15</v>
      </c>
      <c r="D22" s="83"/>
      <c r="E22" s="83">
        <v>15</v>
      </c>
      <c r="F22" s="84">
        <v>11</v>
      </c>
      <c r="G22" s="130">
        <v>0.73</v>
      </c>
    </row>
    <row r="23" spans="1:7" ht="15.75" x14ac:dyDescent="0.25">
      <c r="A23" s="61" t="s">
        <v>80</v>
      </c>
      <c r="B23" s="141" t="s">
        <v>9</v>
      </c>
      <c r="C23" s="66">
        <v>2</v>
      </c>
      <c r="D23" s="116"/>
      <c r="E23" s="117">
        <v>2</v>
      </c>
      <c r="F23" s="118">
        <v>1</v>
      </c>
      <c r="G23" s="167">
        <f>F23/E23</f>
        <v>0.5</v>
      </c>
    </row>
    <row r="24" spans="1:7" ht="15.75" x14ac:dyDescent="0.25">
      <c r="A24" s="57" t="s">
        <v>80</v>
      </c>
      <c r="B24" s="142" t="s">
        <v>10</v>
      </c>
      <c r="C24" s="67"/>
      <c r="D24" s="118"/>
      <c r="E24" s="120"/>
      <c r="F24" s="116"/>
      <c r="G24" s="167"/>
    </row>
    <row r="25" spans="1:7" ht="15.75" x14ac:dyDescent="0.25">
      <c r="A25" s="61" t="s">
        <v>80</v>
      </c>
      <c r="B25" s="142" t="s">
        <v>11</v>
      </c>
      <c r="C25" s="67"/>
      <c r="D25" s="118"/>
      <c r="E25" s="120"/>
      <c r="F25" s="116"/>
      <c r="G25" s="167"/>
    </row>
    <row r="26" spans="1:7" ht="15.75" x14ac:dyDescent="0.25">
      <c r="A26" s="61" t="s">
        <v>80</v>
      </c>
      <c r="B26" s="142" t="s">
        <v>12</v>
      </c>
      <c r="C26" s="66">
        <v>4</v>
      </c>
      <c r="D26" s="116"/>
      <c r="E26" s="120">
        <v>4</v>
      </c>
      <c r="F26" s="116">
        <v>3</v>
      </c>
      <c r="G26" s="167">
        <f>F26/E26</f>
        <v>0.75</v>
      </c>
    </row>
    <row r="27" spans="1:7" ht="15.75" x14ac:dyDescent="0.25">
      <c r="A27" s="58" t="s">
        <v>80</v>
      </c>
      <c r="B27" s="142" t="s">
        <v>13</v>
      </c>
      <c r="C27" s="66">
        <v>6</v>
      </c>
      <c r="D27" s="116">
        <v>2</v>
      </c>
      <c r="E27" s="117">
        <v>4</v>
      </c>
      <c r="F27" s="118">
        <v>4</v>
      </c>
      <c r="G27" s="167">
        <f>F27/E27</f>
        <v>1</v>
      </c>
    </row>
    <row r="28" spans="1:7" ht="16.5" thickBot="1" x14ac:dyDescent="0.3">
      <c r="A28" s="60" t="s">
        <v>80</v>
      </c>
      <c r="B28" s="141" t="s">
        <v>74</v>
      </c>
      <c r="C28" s="121"/>
      <c r="D28" s="122"/>
      <c r="E28" s="120"/>
      <c r="F28" s="116"/>
      <c r="G28" s="167"/>
    </row>
    <row r="29" spans="1:7" ht="16.5" thickBot="1" x14ac:dyDescent="0.3">
      <c r="A29" s="162" t="s">
        <v>81</v>
      </c>
      <c r="B29" s="144"/>
      <c r="C29" s="2">
        <v>12</v>
      </c>
      <c r="D29" s="83">
        <v>2</v>
      </c>
      <c r="E29" s="83">
        <v>10</v>
      </c>
      <c r="F29" s="84">
        <v>8</v>
      </c>
      <c r="G29" s="130">
        <v>0.8</v>
      </c>
    </row>
    <row r="30" spans="1:7" ht="15.75" x14ac:dyDescent="0.25">
      <c r="A30" s="57" t="s">
        <v>82</v>
      </c>
      <c r="B30" s="141" t="s">
        <v>9</v>
      </c>
      <c r="C30" s="66">
        <v>8</v>
      </c>
      <c r="D30" s="116"/>
      <c r="E30" s="117">
        <v>8</v>
      </c>
      <c r="F30" s="118">
        <v>6</v>
      </c>
      <c r="G30" s="167">
        <f>F30/E30</f>
        <v>0.75</v>
      </c>
    </row>
    <row r="31" spans="1:7" ht="15.75" x14ac:dyDescent="0.25">
      <c r="A31" s="57" t="s">
        <v>82</v>
      </c>
      <c r="B31" s="142" t="s">
        <v>10</v>
      </c>
      <c r="C31" s="67">
        <v>5</v>
      </c>
      <c r="D31" s="118"/>
      <c r="E31" s="120">
        <v>5</v>
      </c>
      <c r="F31" s="116">
        <v>4</v>
      </c>
      <c r="G31" s="167">
        <f>F31/E31</f>
        <v>0.8</v>
      </c>
    </row>
    <row r="32" spans="1:7" ht="15.75" x14ac:dyDescent="0.25">
      <c r="A32" s="61" t="s">
        <v>82</v>
      </c>
      <c r="B32" s="142" t="s">
        <v>11</v>
      </c>
      <c r="C32" s="67">
        <v>15</v>
      </c>
      <c r="D32" s="118"/>
      <c r="E32" s="120">
        <v>15</v>
      </c>
      <c r="F32" s="116">
        <v>11</v>
      </c>
      <c r="G32" s="167">
        <f>F32/E32</f>
        <v>0.73333333333333328</v>
      </c>
    </row>
    <row r="33" spans="1:7" ht="15.75" x14ac:dyDescent="0.25">
      <c r="A33" s="61" t="s">
        <v>82</v>
      </c>
      <c r="B33" s="142" t="s">
        <v>12</v>
      </c>
      <c r="C33" s="66">
        <v>8</v>
      </c>
      <c r="D33" s="116">
        <v>3</v>
      </c>
      <c r="E33" s="120">
        <v>5</v>
      </c>
      <c r="F33" s="116">
        <v>5</v>
      </c>
      <c r="G33" s="167">
        <f>F33/E33</f>
        <v>1</v>
      </c>
    </row>
    <row r="34" spans="1:7" ht="15.75" x14ac:dyDescent="0.25">
      <c r="A34" s="61" t="s">
        <v>82</v>
      </c>
      <c r="B34" s="142" t="s">
        <v>13</v>
      </c>
      <c r="C34" s="66">
        <v>8</v>
      </c>
      <c r="D34" s="116">
        <v>5</v>
      </c>
      <c r="E34" s="117">
        <v>3</v>
      </c>
      <c r="F34" s="118">
        <v>1</v>
      </c>
      <c r="G34" s="167">
        <f>F34/E34</f>
        <v>0.33333333333333331</v>
      </c>
    </row>
    <row r="35" spans="1:7" ht="16.5" thickBot="1" x14ac:dyDescent="0.3">
      <c r="A35" s="60" t="s">
        <v>82</v>
      </c>
      <c r="B35" s="141" t="s">
        <v>74</v>
      </c>
      <c r="C35" s="121"/>
      <c r="D35" s="122"/>
      <c r="E35" s="120"/>
      <c r="F35" s="116"/>
      <c r="G35" s="167"/>
    </row>
    <row r="36" spans="1:7" ht="16.5" thickBot="1" x14ac:dyDescent="0.3">
      <c r="A36" s="162" t="s">
        <v>83</v>
      </c>
      <c r="B36" s="146"/>
      <c r="C36" s="2">
        <v>44</v>
      </c>
      <c r="D36" s="83">
        <v>8</v>
      </c>
      <c r="E36" s="83">
        <v>36</v>
      </c>
      <c r="F36" s="84">
        <v>27</v>
      </c>
      <c r="G36" s="130">
        <v>0.75</v>
      </c>
    </row>
    <row r="37" spans="1:7" ht="15.75" x14ac:dyDescent="0.25">
      <c r="A37" s="61" t="s">
        <v>84</v>
      </c>
      <c r="B37" s="147" t="s">
        <v>9</v>
      </c>
      <c r="C37" s="66">
        <v>6</v>
      </c>
      <c r="D37" s="116"/>
      <c r="E37" s="117">
        <v>6</v>
      </c>
      <c r="F37" s="118">
        <v>4</v>
      </c>
      <c r="G37" s="167">
        <f>F37/E37</f>
        <v>0.66666666666666663</v>
      </c>
    </row>
    <row r="38" spans="1:7" ht="15.75" x14ac:dyDescent="0.25">
      <c r="A38" s="57" t="s">
        <v>84</v>
      </c>
      <c r="B38" s="142" t="s">
        <v>10</v>
      </c>
      <c r="C38" s="67">
        <v>9</v>
      </c>
      <c r="D38" s="118"/>
      <c r="E38" s="120">
        <v>9</v>
      </c>
      <c r="F38" s="116">
        <v>5</v>
      </c>
      <c r="G38" s="167">
        <f>F38/E38</f>
        <v>0.55555555555555558</v>
      </c>
    </row>
    <row r="39" spans="1:7" ht="15.75" x14ac:dyDescent="0.25">
      <c r="A39" s="61" t="s">
        <v>84</v>
      </c>
      <c r="B39" s="147" t="s">
        <v>11</v>
      </c>
      <c r="C39" s="67">
        <v>6</v>
      </c>
      <c r="D39" s="118"/>
      <c r="E39" s="120">
        <v>6</v>
      </c>
      <c r="F39" s="116">
        <v>6</v>
      </c>
      <c r="G39" s="167">
        <f>F39/E39</f>
        <v>1</v>
      </c>
    </row>
    <row r="40" spans="1:7" ht="15.75" x14ac:dyDescent="0.25">
      <c r="A40" s="61" t="s">
        <v>84</v>
      </c>
      <c r="B40" s="142" t="s">
        <v>12</v>
      </c>
      <c r="C40" s="66">
        <v>7</v>
      </c>
      <c r="D40" s="116"/>
      <c r="E40" s="120">
        <v>7</v>
      </c>
      <c r="F40" s="116">
        <v>7</v>
      </c>
      <c r="G40" s="167">
        <f>F40/E40</f>
        <v>1</v>
      </c>
    </row>
    <row r="41" spans="1:7" ht="15.75" x14ac:dyDescent="0.25">
      <c r="A41" s="61" t="s">
        <v>84</v>
      </c>
      <c r="B41" s="147" t="s">
        <v>13</v>
      </c>
      <c r="C41" s="66">
        <v>7</v>
      </c>
      <c r="D41" s="116">
        <v>5</v>
      </c>
      <c r="E41" s="117">
        <v>2</v>
      </c>
      <c r="F41" s="118">
        <v>1</v>
      </c>
      <c r="G41" s="167">
        <f>F41/E41</f>
        <v>0.5</v>
      </c>
    </row>
    <row r="42" spans="1:7" ht="16.5" thickBot="1" x14ac:dyDescent="0.3">
      <c r="A42" s="60" t="s">
        <v>84</v>
      </c>
      <c r="B42" s="148" t="s">
        <v>74</v>
      </c>
      <c r="C42" s="121"/>
      <c r="D42" s="122"/>
      <c r="E42" s="120"/>
      <c r="F42" s="116"/>
      <c r="G42" s="167"/>
    </row>
    <row r="43" spans="1:7" ht="16.5" thickBot="1" x14ac:dyDescent="0.3">
      <c r="A43" s="162" t="s">
        <v>85</v>
      </c>
      <c r="B43" s="146"/>
      <c r="C43" s="2">
        <v>35</v>
      </c>
      <c r="D43" s="83">
        <v>5</v>
      </c>
      <c r="E43" s="83">
        <v>30</v>
      </c>
      <c r="F43" s="84">
        <v>23</v>
      </c>
      <c r="G43" s="130">
        <v>0.77</v>
      </c>
    </row>
    <row r="44" spans="1:7" ht="15.75" x14ac:dyDescent="0.25">
      <c r="A44" s="61" t="s">
        <v>86</v>
      </c>
      <c r="B44" s="141" t="s">
        <v>9</v>
      </c>
      <c r="C44" s="66">
        <v>13</v>
      </c>
      <c r="D44" s="116"/>
      <c r="E44" s="117">
        <v>13</v>
      </c>
      <c r="F44" s="118">
        <v>7</v>
      </c>
      <c r="G44" s="167">
        <f>F44/E44</f>
        <v>0.53846153846153844</v>
      </c>
    </row>
    <row r="45" spans="1:7" ht="15.75" x14ac:dyDescent="0.25">
      <c r="A45" s="57" t="s">
        <v>86</v>
      </c>
      <c r="B45" s="142" t="s">
        <v>10</v>
      </c>
      <c r="C45" s="67">
        <v>10</v>
      </c>
      <c r="D45" s="118"/>
      <c r="E45" s="120">
        <v>10</v>
      </c>
      <c r="F45" s="116">
        <v>7</v>
      </c>
      <c r="G45" s="167">
        <f>F45/E45</f>
        <v>0.7</v>
      </c>
    </row>
    <row r="46" spans="1:7" ht="15.75" x14ac:dyDescent="0.25">
      <c r="A46" s="58" t="s">
        <v>86</v>
      </c>
      <c r="B46" s="142" t="s">
        <v>11</v>
      </c>
      <c r="C46" s="67">
        <v>16</v>
      </c>
      <c r="D46" s="118"/>
      <c r="E46" s="120">
        <v>16</v>
      </c>
      <c r="F46" s="116">
        <v>13</v>
      </c>
      <c r="G46" s="167">
        <f>F46/E46</f>
        <v>0.8125</v>
      </c>
    </row>
    <row r="47" spans="1:7" ht="15.75" x14ac:dyDescent="0.25">
      <c r="A47" s="58" t="s">
        <v>86</v>
      </c>
      <c r="B47" s="142" t="s">
        <v>12</v>
      </c>
      <c r="C47" s="66">
        <v>9</v>
      </c>
      <c r="D47" s="116"/>
      <c r="E47" s="120">
        <v>9</v>
      </c>
      <c r="F47" s="116">
        <v>8</v>
      </c>
      <c r="G47" s="167">
        <f>F47/E47</f>
        <v>0.88888888888888884</v>
      </c>
    </row>
    <row r="48" spans="1:7" ht="15.75" x14ac:dyDescent="0.25">
      <c r="A48" s="58" t="s">
        <v>86</v>
      </c>
      <c r="B48" s="142" t="s">
        <v>13</v>
      </c>
      <c r="C48" s="66">
        <v>5</v>
      </c>
      <c r="D48" s="116">
        <v>3</v>
      </c>
      <c r="E48" s="117">
        <v>2</v>
      </c>
      <c r="F48" s="118">
        <v>1</v>
      </c>
      <c r="G48" s="167">
        <f>F48/E48</f>
        <v>0.5</v>
      </c>
    </row>
    <row r="49" spans="1:7" ht="16.5" thickBot="1" x14ac:dyDescent="0.3">
      <c r="A49" s="60" t="s">
        <v>86</v>
      </c>
      <c r="B49" s="148" t="s">
        <v>74</v>
      </c>
      <c r="C49" s="121"/>
      <c r="D49" s="122"/>
      <c r="E49" s="120"/>
      <c r="F49" s="116"/>
      <c r="G49" s="167"/>
    </row>
    <row r="50" spans="1:7" ht="16.5" thickBot="1" x14ac:dyDescent="0.3">
      <c r="A50" s="162" t="s">
        <v>87</v>
      </c>
      <c r="B50" s="146"/>
      <c r="C50" s="2">
        <v>53</v>
      </c>
      <c r="D50" s="83">
        <v>3</v>
      </c>
      <c r="E50" s="83">
        <v>50</v>
      </c>
      <c r="F50" s="84">
        <v>36</v>
      </c>
      <c r="G50" s="130">
        <v>0.72</v>
      </c>
    </row>
    <row r="51" spans="1:7" ht="15.75" x14ac:dyDescent="0.25">
      <c r="A51" s="61" t="s">
        <v>88</v>
      </c>
      <c r="B51" s="141" t="s">
        <v>9</v>
      </c>
      <c r="C51" s="66">
        <v>7</v>
      </c>
      <c r="D51" s="116"/>
      <c r="E51" s="117">
        <v>7</v>
      </c>
      <c r="F51" s="118">
        <v>3</v>
      </c>
      <c r="G51" s="167">
        <f>F51/E51</f>
        <v>0.42857142857142855</v>
      </c>
    </row>
    <row r="52" spans="1:7" ht="15.75" x14ac:dyDescent="0.25">
      <c r="A52" s="61" t="s">
        <v>88</v>
      </c>
      <c r="B52" s="142" t="s">
        <v>10</v>
      </c>
      <c r="C52" s="67">
        <v>5</v>
      </c>
      <c r="D52" s="118"/>
      <c r="E52" s="120">
        <v>5</v>
      </c>
      <c r="F52" s="116">
        <v>3</v>
      </c>
      <c r="G52" s="167">
        <f>F52/E52</f>
        <v>0.6</v>
      </c>
    </row>
    <row r="53" spans="1:7" ht="15.75" x14ac:dyDescent="0.25">
      <c r="A53" s="61" t="s">
        <v>88</v>
      </c>
      <c r="B53" s="142" t="s">
        <v>11</v>
      </c>
      <c r="C53" s="67">
        <v>12</v>
      </c>
      <c r="D53" s="118"/>
      <c r="E53" s="120">
        <v>12</v>
      </c>
      <c r="F53" s="116">
        <v>11</v>
      </c>
      <c r="G53" s="167">
        <f>F53/E53</f>
        <v>0.91666666666666663</v>
      </c>
    </row>
    <row r="54" spans="1:7" ht="15.75" x14ac:dyDescent="0.25">
      <c r="A54" s="61" t="s">
        <v>88</v>
      </c>
      <c r="B54" s="142" t="s">
        <v>12</v>
      </c>
      <c r="C54" s="66">
        <v>9</v>
      </c>
      <c r="D54" s="116"/>
      <c r="E54" s="120">
        <v>9</v>
      </c>
      <c r="F54" s="116">
        <v>9</v>
      </c>
      <c r="G54" s="167">
        <f>F54/E54</f>
        <v>1</v>
      </c>
    </row>
    <row r="55" spans="1:7" ht="15.75" x14ac:dyDescent="0.25">
      <c r="A55" s="61" t="s">
        <v>88</v>
      </c>
      <c r="B55" s="143" t="s">
        <v>13</v>
      </c>
      <c r="C55" s="66">
        <v>6</v>
      </c>
      <c r="D55" s="116">
        <v>4</v>
      </c>
      <c r="E55" s="117">
        <v>2</v>
      </c>
      <c r="F55" s="118">
        <v>1</v>
      </c>
      <c r="G55" s="167">
        <f>F55/E55</f>
        <v>0.5</v>
      </c>
    </row>
    <row r="56" spans="1:7" ht="16.5" thickBot="1" x14ac:dyDescent="0.3">
      <c r="A56" s="61" t="s">
        <v>88</v>
      </c>
      <c r="B56" s="142" t="s">
        <v>74</v>
      </c>
      <c r="C56" s="121"/>
      <c r="D56" s="122"/>
      <c r="E56" s="120"/>
      <c r="F56" s="116"/>
      <c r="G56" s="167"/>
    </row>
    <row r="57" spans="1:7" ht="16.5" thickBot="1" x14ac:dyDescent="0.3">
      <c r="A57" s="162" t="s">
        <v>89</v>
      </c>
      <c r="B57" s="149"/>
      <c r="C57" s="2">
        <v>39</v>
      </c>
      <c r="D57" s="83">
        <v>4</v>
      </c>
      <c r="E57" s="83">
        <v>35</v>
      </c>
      <c r="F57" s="84">
        <v>27</v>
      </c>
      <c r="G57" s="130">
        <v>0.77</v>
      </c>
    </row>
    <row r="58" spans="1:7" ht="15.75" x14ac:dyDescent="0.25">
      <c r="A58" s="61" t="s">
        <v>90</v>
      </c>
      <c r="B58" s="141" t="s">
        <v>9</v>
      </c>
      <c r="C58" s="66"/>
      <c r="D58" s="116"/>
      <c r="E58" s="117"/>
      <c r="F58" s="118"/>
      <c r="G58" s="167"/>
    </row>
    <row r="59" spans="1:7" ht="15.75" x14ac:dyDescent="0.25">
      <c r="A59" s="57" t="s">
        <v>90</v>
      </c>
      <c r="B59" s="142" t="s">
        <v>10</v>
      </c>
      <c r="C59" s="67">
        <v>2</v>
      </c>
      <c r="D59" s="118"/>
      <c r="E59" s="120">
        <v>2</v>
      </c>
      <c r="F59" s="116">
        <v>2</v>
      </c>
      <c r="G59" s="167">
        <f>F59/E59</f>
        <v>1</v>
      </c>
    </row>
    <row r="60" spans="1:7" ht="15.75" x14ac:dyDescent="0.25">
      <c r="A60" s="58" t="s">
        <v>90</v>
      </c>
      <c r="B60" s="142" t="s">
        <v>11</v>
      </c>
      <c r="C60" s="67">
        <v>5</v>
      </c>
      <c r="D60" s="118"/>
      <c r="E60" s="120">
        <v>5</v>
      </c>
      <c r="F60" s="116">
        <v>5</v>
      </c>
      <c r="G60" s="167">
        <f>F60/E60</f>
        <v>1</v>
      </c>
    </row>
    <row r="61" spans="1:7" ht="15.75" x14ac:dyDescent="0.25">
      <c r="A61" s="58" t="s">
        <v>90</v>
      </c>
      <c r="B61" s="142" t="s">
        <v>12</v>
      </c>
      <c r="C61" s="66">
        <v>3</v>
      </c>
      <c r="D61" s="116"/>
      <c r="E61" s="120">
        <v>3</v>
      </c>
      <c r="F61" s="116">
        <v>3</v>
      </c>
      <c r="G61" s="167">
        <f>F61/E61</f>
        <v>1</v>
      </c>
    </row>
    <row r="62" spans="1:7" ht="15.75" x14ac:dyDescent="0.25">
      <c r="A62" s="58" t="s">
        <v>90</v>
      </c>
      <c r="B62" s="143" t="s">
        <v>13</v>
      </c>
      <c r="C62" s="66">
        <v>2</v>
      </c>
      <c r="D62" s="116">
        <v>2</v>
      </c>
      <c r="E62" s="117">
        <v>0</v>
      </c>
      <c r="F62" s="118">
        <v>0</v>
      </c>
      <c r="G62" s="167" t="s">
        <v>31</v>
      </c>
    </row>
    <row r="63" spans="1:7" ht="16.5" thickBot="1" x14ac:dyDescent="0.3">
      <c r="A63" s="62" t="s">
        <v>90</v>
      </c>
      <c r="B63" s="142" t="s">
        <v>74</v>
      </c>
      <c r="C63" s="121"/>
      <c r="D63" s="122"/>
      <c r="E63" s="120"/>
      <c r="F63" s="116"/>
      <c r="G63" s="167"/>
    </row>
    <row r="64" spans="1:7" ht="16.5" thickBot="1" x14ac:dyDescent="0.3">
      <c r="A64" s="162" t="s">
        <v>91</v>
      </c>
      <c r="B64" s="146"/>
      <c r="C64" s="2">
        <v>12</v>
      </c>
      <c r="D64" s="83">
        <v>2</v>
      </c>
      <c r="E64" s="83">
        <v>10</v>
      </c>
      <c r="F64" s="84">
        <v>10</v>
      </c>
      <c r="G64" s="130">
        <v>1</v>
      </c>
    </row>
    <row r="65" spans="1:7" ht="15.75" x14ac:dyDescent="0.25">
      <c r="A65" s="61" t="s">
        <v>92</v>
      </c>
      <c r="B65" s="141" t="s">
        <v>9</v>
      </c>
      <c r="C65" s="66">
        <v>1</v>
      </c>
      <c r="D65" s="116"/>
      <c r="E65" s="117">
        <v>1</v>
      </c>
      <c r="F65" s="118">
        <v>0</v>
      </c>
      <c r="G65" s="167">
        <v>0</v>
      </c>
    </row>
    <row r="66" spans="1:7" ht="15.75" x14ac:dyDescent="0.25">
      <c r="A66" s="61" t="s">
        <v>92</v>
      </c>
      <c r="B66" s="142" t="s">
        <v>10</v>
      </c>
      <c r="C66" s="67">
        <v>1</v>
      </c>
      <c r="D66" s="118"/>
      <c r="E66" s="120">
        <v>1</v>
      </c>
      <c r="F66" s="116">
        <v>1</v>
      </c>
      <c r="G66" s="167">
        <v>1</v>
      </c>
    </row>
    <row r="67" spans="1:7" ht="15.75" x14ac:dyDescent="0.25">
      <c r="A67" s="61" t="s">
        <v>92</v>
      </c>
      <c r="B67" s="142" t="s">
        <v>11</v>
      </c>
      <c r="C67" s="67">
        <v>1</v>
      </c>
      <c r="D67" s="118"/>
      <c r="E67" s="120">
        <v>1</v>
      </c>
      <c r="F67" s="116">
        <v>1</v>
      </c>
      <c r="G67" s="167">
        <v>1</v>
      </c>
    </row>
    <row r="68" spans="1:7" ht="15.75" x14ac:dyDescent="0.25">
      <c r="A68" s="61" t="s">
        <v>92</v>
      </c>
      <c r="B68" s="142" t="s">
        <v>12</v>
      </c>
      <c r="C68" s="66"/>
      <c r="D68" s="116"/>
      <c r="E68" s="120"/>
      <c r="F68" s="116"/>
      <c r="G68" s="167"/>
    </row>
    <row r="69" spans="1:7" ht="15.75" x14ac:dyDescent="0.25">
      <c r="A69" s="61" t="s">
        <v>92</v>
      </c>
      <c r="B69" s="143" t="s">
        <v>13</v>
      </c>
      <c r="C69" s="66"/>
      <c r="D69" s="116"/>
      <c r="E69" s="117"/>
      <c r="F69" s="118"/>
      <c r="G69" s="167"/>
    </row>
    <row r="70" spans="1:7" ht="16.5" thickBot="1" x14ac:dyDescent="0.3">
      <c r="A70" s="61" t="s">
        <v>92</v>
      </c>
      <c r="B70" s="143" t="s">
        <v>74</v>
      </c>
      <c r="C70" s="121"/>
      <c r="D70" s="122"/>
      <c r="E70" s="120"/>
      <c r="F70" s="116"/>
      <c r="G70" s="167"/>
    </row>
    <row r="71" spans="1:7" ht="16.5" thickBot="1" x14ac:dyDescent="0.3">
      <c r="A71" s="162" t="s">
        <v>93</v>
      </c>
      <c r="B71" s="146"/>
      <c r="C71" s="2">
        <v>3</v>
      </c>
      <c r="D71" s="83"/>
      <c r="E71" s="83">
        <v>3</v>
      </c>
      <c r="F71" s="84">
        <v>2</v>
      </c>
      <c r="G71" s="130">
        <v>0.67</v>
      </c>
    </row>
    <row r="72" spans="1:7" ht="15.75" x14ac:dyDescent="0.25">
      <c r="A72" s="61" t="s">
        <v>94</v>
      </c>
      <c r="B72" s="141" t="s">
        <v>9</v>
      </c>
      <c r="C72" s="66">
        <v>4</v>
      </c>
      <c r="D72" s="116"/>
      <c r="E72" s="117">
        <v>4</v>
      </c>
      <c r="F72" s="118">
        <v>3</v>
      </c>
      <c r="G72" s="167">
        <f>F72/E72</f>
        <v>0.75</v>
      </c>
    </row>
    <row r="73" spans="1:7" ht="15.75" x14ac:dyDescent="0.25">
      <c r="A73" s="57" t="s">
        <v>94</v>
      </c>
      <c r="B73" s="142" t="s">
        <v>10</v>
      </c>
      <c r="C73" s="67">
        <v>1</v>
      </c>
      <c r="D73" s="118"/>
      <c r="E73" s="120">
        <v>1</v>
      </c>
      <c r="F73" s="116">
        <v>1</v>
      </c>
      <c r="G73" s="167">
        <f>F73/E73</f>
        <v>1</v>
      </c>
    </row>
    <row r="74" spans="1:7" ht="15.75" x14ac:dyDescent="0.25">
      <c r="A74" s="58" t="s">
        <v>94</v>
      </c>
      <c r="B74" s="142" t="s">
        <v>11</v>
      </c>
      <c r="C74" s="67">
        <v>1</v>
      </c>
      <c r="D74" s="118"/>
      <c r="E74" s="120">
        <v>1</v>
      </c>
      <c r="F74" s="116">
        <v>1</v>
      </c>
      <c r="G74" s="167">
        <f>F74/E74</f>
        <v>1</v>
      </c>
    </row>
    <row r="75" spans="1:7" ht="15.75" x14ac:dyDescent="0.25">
      <c r="A75" s="58" t="s">
        <v>94</v>
      </c>
      <c r="B75" s="142" t="s">
        <v>12</v>
      </c>
      <c r="C75" s="66">
        <v>1</v>
      </c>
      <c r="D75" s="116"/>
      <c r="E75" s="120">
        <v>1</v>
      </c>
      <c r="F75" s="116">
        <v>1</v>
      </c>
      <c r="G75" s="167">
        <f>F75/E75</f>
        <v>1</v>
      </c>
    </row>
    <row r="76" spans="1:7" ht="15.75" x14ac:dyDescent="0.25">
      <c r="A76" s="58" t="s">
        <v>94</v>
      </c>
      <c r="B76" s="143" t="s">
        <v>13</v>
      </c>
      <c r="C76" s="66">
        <v>3</v>
      </c>
      <c r="D76" s="116">
        <v>3</v>
      </c>
      <c r="E76" s="117">
        <v>0</v>
      </c>
      <c r="F76" s="118">
        <v>0</v>
      </c>
      <c r="G76" s="167" t="s">
        <v>31</v>
      </c>
    </row>
    <row r="77" spans="1:7" ht="16.5" thickBot="1" x14ac:dyDescent="0.3">
      <c r="A77" s="62" t="s">
        <v>94</v>
      </c>
      <c r="B77" s="143" t="s">
        <v>74</v>
      </c>
      <c r="C77" s="121"/>
      <c r="D77" s="122"/>
      <c r="E77" s="120"/>
      <c r="F77" s="116"/>
      <c r="G77" s="167"/>
    </row>
    <row r="78" spans="1:7" ht="16.5" thickBot="1" x14ac:dyDescent="0.3">
      <c r="A78" s="162" t="s">
        <v>95</v>
      </c>
      <c r="B78" s="146"/>
      <c r="C78" s="2">
        <v>10</v>
      </c>
      <c r="D78" s="83">
        <v>3</v>
      </c>
      <c r="E78" s="83">
        <f>SUM(E72:E77)</f>
        <v>7</v>
      </c>
      <c r="F78" s="84">
        <f>SUM(F72:F77)</f>
        <v>6</v>
      </c>
      <c r="G78" s="130">
        <v>0.86</v>
      </c>
    </row>
    <row r="79" spans="1:7" ht="15.75" x14ac:dyDescent="0.25">
      <c r="A79" s="61" t="s">
        <v>96</v>
      </c>
      <c r="B79" s="141" t="s">
        <v>9</v>
      </c>
      <c r="C79" s="66">
        <v>23</v>
      </c>
      <c r="D79" s="116"/>
      <c r="E79" s="117">
        <v>23</v>
      </c>
      <c r="F79" s="118">
        <v>13</v>
      </c>
      <c r="G79" s="167">
        <f>F79/E79</f>
        <v>0.56521739130434778</v>
      </c>
    </row>
    <row r="80" spans="1:7" ht="15.75" x14ac:dyDescent="0.25">
      <c r="A80" s="57" t="s">
        <v>96</v>
      </c>
      <c r="B80" s="142" t="s">
        <v>10</v>
      </c>
      <c r="C80" s="67">
        <v>29</v>
      </c>
      <c r="D80" s="118"/>
      <c r="E80" s="120">
        <v>29</v>
      </c>
      <c r="F80" s="116">
        <v>18</v>
      </c>
      <c r="G80" s="167">
        <f>F80/E80</f>
        <v>0.62068965517241381</v>
      </c>
    </row>
    <row r="81" spans="1:7" ht="15.75" x14ac:dyDescent="0.25">
      <c r="A81" s="61" t="s">
        <v>96</v>
      </c>
      <c r="B81" s="142" t="s">
        <v>11</v>
      </c>
      <c r="C81" s="67">
        <v>26</v>
      </c>
      <c r="D81" s="118"/>
      <c r="E81" s="120">
        <v>26</v>
      </c>
      <c r="F81" s="116">
        <v>18</v>
      </c>
      <c r="G81" s="167">
        <f>F81/E81</f>
        <v>0.69230769230769229</v>
      </c>
    </row>
    <row r="82" spans="1:7" ht="15.75" x14ac:dyDescent="0.25">
      <c r="A82" s="61" t="s">
        <v>96</v>
      </c>
      <c r="B82" s="142" t="s">
        <v>12</v>
      </c>
      <c r="C82" s="66">
        <v>33</v>
      </c>
      <c r="D82" s="116">
        <v>3</v>
      </c>
      <c r="E82" s="120">
        <v>30</v>
      </c>
      <c r="F82" s="116">
        <v>27</v>
      </c>
      <c r="G82" s="167">
        <f>F82/E82</f>
        <v>0.9</v>
      </c>
    </row>
    <row r="83" spans="1:7" ht="15.75" x14ac:dyDescent="0.25">
      <c r="A83" s="61" t="s">
        <v>96</v>
      </c>
      <c r="B83" s="143" t="s">
        <v>13</v>
      </c>
      <c r="C83" s="66">
        <v>25</v>
      </c>
      <c r="D83" s="116">
        <v>13</v>
      </c>
      <c r="E83" s="117">
        <v>12</v>
      </c>
      <c r="F83" s="118">
        <v>7</v>
      </c>
      <c r="G83" s="167">
        <f>F83/E83</f>
        <v>0.58333333333333337</v>
      </c>
    </row>
    <row r="84" spans="1:7" ht="16.5" thickBot="1" x14ac:dyDescent="0.3">
      <c r="A84" s="63" t="s">
        <v>96</v>
      </c>
      <c r="B84" s="143" t="s">
        <v>74</v>
      </c>
      <c r="C84" s="121"/>
      <c r="D84" s="122"/>
      <c r="E84" s="120"/>
      <c r="F84" s="116"/>
      <c r="G84" s="167"/>
    </row>
    <row r="85" spans="1:7" ht="16.5" thickBot="1" x14ac:dyDescent="0.3">
      <c r="A85" s="162" t="s">
        <v>97</v>
      </c>
      <c r="B85" s="146"/>
      <c r="C85" s="2">
        <v>136</v>
      </c>
      <c r="D85" s="83">
        <v>16</v>
      </c>
      <c r="E85" s="83">
        <v>120</v>
      </c>
      <c r="F85" s="84">
        <v>83</v>
      </c>
      <c r="G85" s="130">
        <v>0.69</v>
      </c>
    </row>
    <row r="86" spans="1:7" ht="15.75" x14ac:dyDescent="0.25">
      <c r="A86" s="57" t="s">
        <v>98</v>
      </c>
      <c r="B86" s="141" t="s">
        <v>9</v>
      </c>
      <c r="C86" s="66">
        <v>6</v>
      </c>
      <c r="D86" s="116"/>
      <c r="E86" s="117">
        <v>6</v>
      </c>
      <c r="F86" s="118">
        <v>3</v>
      </c>
      <c r="G86" s="167">
        <f>F86/E86</f>
        <v>0.5</v>
      </c>
    </row>
    <row r="87" spans="1:7" ht="15.75" x14ac:dyDescent="0.25">
      <c r="A87" s="61" t="s">
        <v>98</v>
      </c>
      <c r="B87" s="142" t="s">
        <v>10</v>
      </c>
      <c r="C87" s="67">
        <v>2</v>
      </c>
      <c r="D87" s="118"/>
      <c r="E87" s="120">
        <v>2</v>
      </c>
      <c r="F87" s="116">
        <v>1</v>
      </c>
      <c r="G87" s="167">
        <f>F87/E87</f>
        <v>0.5</v>
      </c>
    </row>
    <row r="88" spans="1:7" ht="15.75" x14ac:dyDescent="0.25">
      <c r="A88" s="61" t="s">
        <v>98</v>
      </c>
      <c r="B88" s="142" t="s">
        <v>11</v>
      </c>
      <c r="C88" s="67">
        <v>5</v>
      </c>
      <c r="D88" s="118"/>
      <c r="E88" s="120">
        <v>5</v>
      </c>
      <c r="F88" s="116">
        <v>2</v>
      </c>
      <c r="G88" s="167">
        <f>F88/E88</f>
        <v>0.4</v>
      </c>
    </row>
    <row r="89" spans="1:7" ht="15.75" x14ac:dyDescent="0.25">
      <c r="A89" s="61" t="s">
        <v>98</v>
      </c>
      <c r="B89" s="142" t="s">
        <v>12</v>
      </c>
      <c r="C89" s="66">
        <v>5</v>
      </c>
      <c r="D89" s="116"/>
      <c r="E89" s="120">
        <v>5</v>
      </c>
      <c r="F89" s="116">
        <v>4</v>
      </c>
      <c r="G89" s="167">
        <f>F89/E89</f>
        <v>0.8</v>
      </c>
    </row>
    <row r="90" spans="1:7" ht="15.75" x14ac:dyDescent="0.25">
      <c r="A90" s="64" t="s">
        <v>98</v>
      </c>
      <c r="B90" s="143" t="s">
        <v>13</v>
      </c>
      <c r="C90" s="66">
        <v>1</v>
      </c>
      <c r="D90" s="116">
        <v>1</v>
      </c>
      <c r="E90" s="117">
        <v>0</v>
      </c>
      <c r="F90" s="118">
        <v>0</v>
      </c>
      <c r="G90" s="167" t="s">
        <v>31</v>
      </c>
    </row>
    <row r="91" spans="1:7" ht="16.5" thickBot="1" x14ac:dyDescent="0.3">
      <c r="A91" s="64" t="s">
        <v>98</v>
      </c>
      <c r="B91" s="143" t="s">
        <v>74</v>
      </c>
      <c r="C91" s="121"/>
      <c r="D91" s="122"/>
      <c r="E91" s="120"/>
      <c r="F91" s="116"/>
      <c r="G91" s="167"/>
    </row>
    <row r="92" spans="1:7" ht="16.5" thickBot="1" x14ac:dyDescent="0.3">
      <c r="A92" s="162" t="s">
        <v>99</v>
      </c>
      <c r="B92" s="146"/>
      <c r="C92" s="2">
        <v>19</v>
      </c>
      <c r="D92" s="83">
        <v>1</v>
      </c>
      <c r="E92" s="83">
        <f>SUM(E86:E91)</f>
        <v>18</v>
      </c>
      <c r="F92" s="84">
        <f>SUM(F86:F91)</f>
        <v>10</v>
      </c>
      <c r="G92" s="130">
        <v>0.55000000000000004</v>
      </c>
    </row>
    <row r="93" spans="1:7" ht="15.75" x14ac:dyDescent="0.25">
      <c r="A93" s="61" t="s">
        <v>100</v>
      </c>
      <c r="B93" s="141" t="s">
        <v>9</v>
      </c>
      <c r="C93" s="66">
        <v>7</v>
      </c>
      <c r="D93" s="116"/>
      <c r="E93" s="117">
        <v>7</v>
      </c>
      <c r="F93" s="118">
        <v>3</v>
      </c>
      <c r="G93" s="167">
        <f>F93/E93</f>
        <v>0.42857142857142855</v>
      </c>
    </row>
    <row r="94" spans="1:7" ht="15.75" x14ac:dyDescent="0.25">
      <c r="A94" s="65" t="s">
        <v>100</v>
      </c>
      <c r="B94" s="142" t="s">
        <v>10</v>
      </c>
      <c r="C94" s="67">
        <v>4</v>
      </c>
      <c r="D94" s="118"/>
      <c r="E94" s="120">
        <v>4</v>
      </c>
      <c r="F94" s="116">
        <v>2</v>
      </c>
      <c r="G94" s="167">
        <f>F94/E94</f>
        <v>0.5</v>
      </c>
    </row>
    <row r="95" spans="1:7" ht="15.75" x14ac:dyDescent="0.25">
      <c r="A95" s="58" t="s">
        <v>100</v>
      </c>
      <c r="B95" s="142" t="s">
        <v>11</v>
      </c>
      <c r="C95" s="67">
        <v>5</v>
      </c>
      <c r="D95" s="118"/>
      <c r="E95" s="120">
        <v>5</v>
      </c>
      <c r="F95" s="116">
        <v>5</v>
      </c>
      <c r="G95" s="167">
        <f>F95/E95</f>
        <v>1</v>
      </c>
    </row>
    <row r="96" spans="1:7" ht="15.75" x14ac:dyDescent="0.25">
      <c r="A96" s="58" t="s">
        <v>100</v>
      </c>
      <c r="B96" s="142" t="s">
        <v>12</v>
      </c>
      <c r="C96" s="66">
        <v>3</v>
      </c>
      <c r="D96" s="116"/>
      <c r="E96" s="120">
        <v>3</v>
      </c>
      <c r="F96" s="116">
        <v>3</v>
      </c>
      <c r="G96" s="167">
        <f>F96/E96</f>
        <v>1</v>
      </c>
    </row>
    <row r="97" spans="1:7" ht="15.75" x14ac:dyDescent="0.25">
      <c r="A97" s="58" t="s">
        <v>100</v>
      </c>
      <c r="B97" s="142" t="s">
        <v>13</v>
      </c>
      <c r="C97" s="66">
        <v>6</v>
      </c>
      <c r="D97" s="116">
        <v>1</v>
      </c>
      <c r="E97" s="117">
        <v>5</v>
      </c>
      <c r="F97" s="118">
        <v>3</v>
      </c>
      <c r="G97" s="167">
        <f>F97/E97</f>
        <v>0.6</v>
      </c>
    </row>
    <row r="98" spans="1:7" ht="16.5" thickBot="1" x14ac:dyDescent="0.3">
      <c r="A98" s="62" t="s">
        <v>100</v>
      </c>
      <c r="B98" s="145" t="s">
        <v>74</v>
      </c>
      <c r="C98" s="121"/>
      <c r="D98" s="122"/>
      <c r="E98" s="120"/>
      <c r="F98" s="116"/>
      <c r="G98" s="167"/>
    </row>
    <row r="99" spans="1:7" ht="16.5" thickBot="1" x14ac:dyDescent="0.3">
      <c r="A99" s="162" t="s">
        <v>101</v>
      </c>
      <c r="B99" s="146"/>
      <c r="C99" s="2">
        <v>25</v>
      </c>
      <c r="D99" s="83">
        <v>1</v>
      </c>
      <c r="E99" s="83">
        <f>SUM(E93:E98)</f>
        <v>24</v>
      </c>
      <c r="F99" s="84">
        <f>SUM(F93:F98)</f>
        <v>16</v>
      </c>
      <c r="G99" s="130">
        <v>0.67</v>
      </c>
    </row>
    <row r="100" spans="1:7" ht="15.75" x14ac:dyDescent="0.25">
      <c r="A100" s="61" t="s">
        <v>102</v>
      </c>
      <c r="B100" s="141" t="s">
        <v>9</v>
      </c>
      <c r="C100" s="66">
        <v>2</v>
      </c>
      <c r="D100" s="116"/>
      <c r="E100" s="117">
        <v>2</v>
      </c>
      <c r="F100" s="118">
        <v>0</v>
      </c>
      <c r="G100" s="167">
        <f>F100/E100</f>
        <v>0</v>
      </c>
    </row>
    <row r="101" spans="1:7" ht="15.75" x14ac:dyDescent="0.25">
      <c r="A101" s="57" t="s">
        <v>102</v>
      </c>
      <c r="B101" s="142" t="s">
        <v>10</v>
      </c>
      <c r="C101" s="67">
        <v>2</v>
      </c>
      <c r="D101" s="118"/>
      <c r="E101" s="120">
        <v>2</v>
      </c>
      <c r="F101" s="116">
        <v>2</v>
      </c>
      <c r="G101" s="167">
        <f>F101/E101</f>
        <v>1</v>
      </c>
    </row>
    <row r="102" spans="1:7" ht="15.75" x14ac:dyDescent="0.25">
      <c r="A102" s="58" t="s">
        <v>102</v>
      </c>
      <c r="B102" s="142" t="s">
        <v>11</v>
      </c>
      <c r="C102" s="67">
        <v>2</v>
      </c>
      <c r="D102" s="118"/>
      <c r="E102" s="120">
        <v>2</v>
      </c>
      <c r="F102" s="116">
        <v>2</v>
      </c>
      <c r="G102" s="167">
        <f>F102/E102</f>
        <v>1</v>
      </c>
    </row>
    <row r="103" spans="1:7" ht="15.75" x14ac:dyDescent="0.25">
      <c r="A103" s="58" t="s">
        <v>102</v>
      </c>
      <c r="B103" s="142" t="s">
        <v>12</v>
      </c>
      <c r="C103" s="66">
        <v>1</v>
      </c>
      <c r="D103" s="116">
        <v>1</v>
      </c>
      <c r="E103" s="120">
        <v>0</v>
      </c>
      <c r="F103" s="116">
        <v>0</v>
      </c>
      <c r="G103" s="167" t="s">
        <v>31</v>
      </c>
    </row>
    <row r="104" spans="1:7" ht="15.75" x14ac:dyDescent="0.25">
      <c r="A104" s="58" t="s">
        <v>102</v>
      </c>
      <c r="B104" s="143" t="s">
        <v>13</v>
      </c>
      <c r="C104" s="66">
        <v>3</v>
      </c>
      <c r="D104" s="116">
        <v>3</v>
      </c>
      <c r="E104" s="117">
        <v>0</v>
      </c>
      <c r="F104" s="118">
        <v>0</v>
      </c>
      <c r="G104" s="167" t="s">
        <v>31</v>
      </c>
    </row>
    <row r="105" spans="1:7" ht="16.5" thickBot="1" x14ac:dyDescent="0.3">
      <c r="A105" s="58" t="s">
        <v>102</v>
      </c>
      <c r="B105" s="143" t="s">
        <v>74</v>
      </c>
      <c r="C105" s="121"/>
      <c r="D105" s="122"/>
      <c r="E105" s="120"/>
      <c r="F105" s="116"/>
      <c r="G105" s="167"/>
    </row>
    <row r="106" spans="1:7" ht="16.5" thickBot="1" x14ac:dyDescent="0.3">
      <c r="A106" s="162" t="s">
        <v>103</v>
      </c>
      <c r="B106" s="146"/>
      <c r="C106" s="2">
        <v>10</v>
      </c>
      <c r="D106" s="83">
        <v>4</v>
      </c>
      <c r="E106" s="83">
        <f>SUM(E100:E105)</f>
        <v>6</v>
      </c>
      <c r="F106" s="84">
        <f>SUM(F100:F105)</f>
        <v>4</v>
      </c>
      <c r="G106" s="130">
        <v>0.67</v>
      </c>
    </row>
    <row r="107" spans="1:7" ht="15.75" x14ac:dyDescent="0.25">
      <c r="A107" s="61" t="s">
        <v>104</v>
      </c>
      <c r="B107" s="148" t="s">
        <v>9</v>
      </c>
      <c r="C107" s="66">
        <v>19</v>
      </c>
      <c r="D107" s="116"/>
      <c r="E107" s="117">
        <v>19</v>
      </c>
      <c r="F107" s="118">
        <v>13</v>
      </c>
      <c r="G107" s="167">
        <f>F107/E107</f>
        <v>0.68421052631578949</v>
      </c>
    </row>
    <row r="108" spans="1:7" ht="15.75" x14ac:dyDescent="0.25">
      <c r="A108" s="61" t="s">
        <v>104</v>
      </c>
      <c r="B108" s="142" t="s">
        <v>10</v>
      </c>
      <c r="C108" s="67">
        <v>13</v>
      </c>
      <c r="D108" s="118"/>
      <c r="E108" s="120">
        <v>13</v>
      </c>
      <c r="F108" s="116">
        <v>7</v>
      </c>
      <c r="G108" s="167">
        <f>F108/E108</f>
        <v>0.53846153846153844</v>
      </c>
    </row>
    <row r="109" spans="1:7" ht="15.75" x14ac:dyDescent="0.25">
      <c r="A109" s="58" t="s">
        <v>104</v>
      </c>
      <c r="B109" s="142" t="s">
        <v>11</v>
      </c>
      <c r="C109" s="67">
        <v>14</v>
      </c>
      <c r="D109" s="118"/>
      <c r="E109" s="120">
        <v>14</v>
      </c>
      <c r="F109" s="116">
        <v>12</v>
      </c>
      <c r="G109" s="167">
        <f>F109/E109</f>
        <v>0.8571428571428571</v>
      </c>
    </row>
    <row r="110" spans="1:7" ht="15.75" x14ac:dyDescent="0.25">
      <c r="A110" s="58" t="s">
        <v>104</v>
      </c>
      <c r="B110" s="142" t="s">
        <v>12</v>
      </c>
      <c r="C110" s="66">
        <v>14</v>
      </c>
      <c r="D110" s="116">
        <v>2</v>
      </c>
      <c r="E110" s="120">
        <v>12</v>
      </c>
      <c r="F110" s="116">
        <v>10</v>
      </c>
      <c r="G110" s="167">
        <f>F110/E110</f>
        <v>0.83333333333333337</v>
      </c>
    </row>
    <row r="111" spans="1:7" ht="15.75" x14ac:dyDescent="0.25">
      <c r="A111" s="58" t="s">
        <v>104</v>
      </c>
      <c r="B111" s="150" t="s">
        <v>13</v>
      </c>
      <c r="C111" s="66">
        <v>11</v>
      </c>
      <c r="D111" s="116">
        <v>9</v>
      </c>
      <c r="E111" s="117">
        <v>2</v>
      </c>
      <c r="F111" s="118">
        <v>2</v>
      </c>
      <c r="G111" s="167">
        <f>F111/E111</f>
        <v>1</v>
      </c>
    </row>
    <row r="112" spans="1:7" ht="16.5" thickBot="1" x14ac:dyDescent="0.3">
      <c r="A112" s="62" t="s">
        <v>104</v>
      </c>
      <c r="B112" s="143" t="s">
        <v>74</v>
      </c>
      <c r="C112" s="121"/>
      <c r="D112" s="122"/>
      <c r="E112" s="120"/>
      <c r="F112" s="116"/>
      <c r="G112" s="167"/>
    </row>
    <row r="113" spans="1:7" ht="16.5" thickBot="1" x14ac:dyDescent="0.3">
      <c r="A113" s="162" t="s">
        <v>105</v>
      </c>
      <c r="B113" s="146"/>
      <c r="C113" s="2">
        <v>71</v>
      </c>
      <c r="D113" s="83">
        <v>11</v>
      </c>
      <c r="E113" s="83">
        <f>SUM(E107:E112)</f>
        <v>60</v>
      </c>
      <c r="F113" s="84">
        <f>SUM(F107:F112)</f>
        <v>44</v>
      </c>
      <c r="G113" s="130">
        <v>0.73</v>
      </c>
    </row>
    <row r="114" spans="1:7" ht="15.75" x14ac:dyDescent="0.25">
      <c r="A114" s="61" t="s">
        <v>106</v>
      </c>
      <c r="B114" s="141" t="s">
        <v>9</v>
      </c>
      <c r="C114" s="66">
        <v>6</v>
      </c>
      <c r="D114" s="116"/>
      <c r="E114" s="117">
        <v>6</v>
      </c>
      <c r="F114" s="118">
        <v>3</v>
      </c>
      <c r="G114" s="167">
        <f>F114/E114</f>
        <v>0.5</v>
      </c>
    </row>
    <row r="115" spans="1:7" ht="15.75" x14ac:dyDescent="0.25">
      <c r="A115" s="57" t="s">
        <v>106</v>
      </c>
      <c r="B115" s="142" t="s">
        <v>10</v>
      </c>
      <c r="C115" s="67">
        <v>1</v>
      </c>
      <c r="D115" s="118"/>
      <c r="E115" s="120">
        <v>1</v>
      </c>
      <c r="F115" s="116">
        <v>1</v>
      </c>
      <c r="G115" s="167">
        <f>F115/E115</f>
        <v>1</v>
      </c>
    </row>
    <row r="116" spans="1:7" ht="15.75" x14ac:dyDescent="0.25">
      <c r="A116" s="58" t="s">
        <v>106</v>
      </c>
      <c r="B116" s="142" t="s">
        <v>11</v>
      </c>
      <c r="C116" s="67">
        <v>2</v>
      </c>
      <c r="D116" s="118"/>
      <c r="E116" s="120">
        <v>2</v>
      </c>
      <c r="F116" s="116">
        <v>2</v>
      </c>
      <c r="G116" s="167">
        <f>F116/E116</f>
        <v>1</v>
      </c>
    </row>
    <row r="117" spans="1:7" ht="15.75" x14ac:dyDescent="0.25">
      <c r="A117" s="58" t="s">
        <v>106</v>
      </c>
      <c r="B117" s="142" t="s">
        <v>12</v>
      </c>
      <c r="C117" s="66">
        <v>7</v>
      </c>
      <c r="D117" s="116">
        <v>1</v>
      </c>
      <c r="E117" s="120">
        <v>6</v>
      </c>
      <c r="F117" s="116">
        <v>5</v>
      </c>
      <c r="G117" s="167">
        <f>F117/E117</f>
        <v>0.83333333333333337</v>
      </c>
    </row>
    <row r="118" spans="1:7" ht="15.75" x14ac:dyDescent="0.25">
      <c r="A118" s="58" t="s">
        <v>106</v>
      </c>
      <c r="B118" s="143" t="s">
        <v>13</v>
      </c>
      <c r="C118" s="66">
        <v>2</v>
      </c>
      <c r="D118" s="116">
        <v>1</v>
      </c>
      <c r="E118" s="117">
        <v>1</v>
      </c>
      <c r="F118" s="118">
        <v>1</v>
      </c>
      <c r="G118" s="167">
        <f>F118/E118</f>
        <v>1</v>
      </c>
    </row>
    <row r="119" spans="1:7" ht="16.5" thickBot="1" x14ac:dyDescent="0.3">
      <c r="A119" s="62" t="s">
        <v>106</v>
      </c>
      <c r="B119" s="143" t="s">
        <v>74</v>
      </c>
      <c r="C119" s="121"/>
      <c r="D119" s="122"/>
      <c r="E119" s="120"/>
      <c r="F119" s="116"/>
      <c r="G119" s="167"/>
    </row>
    <row r="120" spans="1:7" ht="16.5" thickBot="1" x14ac:dyDescent="0.3">
      <c r="A120" s="162" t="s">
        <v>107</v>
      </c>
      <c r="B120" s="146"/>
      <c r="C120" s="2">
        <v>18</v>
      </c>
      <c r="D120" s="83">
        <v>2</v>
      </c>
      <c r="E120" s="83">
        <f>SUM(E114:E119)</f>
        <v>16</v>
      </c>
      <c r="F120" s="84">
        <f>SUM(F114:F119)</f>
        <v>12</v>
      </c>
      <c r="G120" s="130">
        <v>0.75</v>
      </c>
    </row>
    <row r="121" spans="1:7" ht="15.75" x14ac:dyDescent="0.25">
      <c r="A121" s="57" t="s">
        <v>108</v>
      </c>
      <c r="B121" s="148" t="s">
        <v>9</v>
      </c>
      <c r="C121" s="66">
        <v>28</v>
      </c>
      <c r="D121" s="116"/>
      <c r="E121" s="117">
        <v>28</v>
      </c>
      <c r="F121" s="118">
        <v>10</v>
      </c>
      <c r="G121" s="167">
        <f>F121/E121</f>
        <v>0.35714285714285715</v>
      </c>
    </row>
    <row r="122" spans="1:7" ht="15.75" x14ac:dyDescent="0.25">
      <c r="A122" s="61" t="s">
        <v>108</v>
      </c>
      <c r="B122" s="142" t="s">
        <v>10</v>
      </c>
      <c r="C122" s="67">
        <v>4</v>
      </c>
      <c r="D122" s="118"/>
      <c r="E122" s="120">
        <v>4</v>
      </c>
      <c r="F122" s="116">
        <v>1</v>
      </c>
      <c r="G122" s="167">
        <f>F122/E122</f>
        <v>0.25</v>
      </c>
    </row>
    <row r="123" spans="1:7" ht="15.75" x14ac:dyDescent="0.25">
      <c r="A123" s="61" t="s">
        <v>108</v>
      </c>
      <c r="B123" s="142" t="s">
        <v>11</v>
      </c>
      <c r="C123" s="67">
        <v>1</v>
      </c>
      <c r="D123" s="118"/>
      <c r="E123" s="120">
        <v>1</v>
      </c>
      <c r="F123" s="116">
        <v>1</v>
      </c>
      <c r="G123" s="167">
        <f>F123/E123</f>
        <v>1</v>
      </c>
    </row>
    <row r="124" spans="1:7" ht="15.75" x14ac:dyDescent="0.25">
      <c r="A124" s="61" t="s">
        <v>108</v>
      </c>
      <c r="B124" s="143" t="s">
        <v>12</v>
      </c>
      <c r="C124" s="66"/>
      <c r="D124" s="116"/>
      <c r="E124" s="120"/>
      <c r="F124" s="116"/>
      <c r="G124" s="167"/>
    </row>
    <row r="125" spans="1:7" ht="15.75" x14ac:dyDescent="0.25">
      <c r="A125" s="63" t="s">
        <v>108</v>
      </c>
      <c r="B125" s="143" t="s">
        <v>13</v>
      </c>
      <c r="C125" s="66"/>
      <c r="D125" s="116"/>
      <c r="E125" s="117"/>
      <c r="F125" s="118"/>
      <c r="G125" s="167"/>
    </row>
    <row r="126" spans="1:7" ht="16.5" thickBot="1" x14ac:dyDescent="0.3">
      <c r="A126" s="33" t="s">
        <v>108</v>
      </c>
      <c r="B126" s="151" t="s">
        <v>74</v>
      </c>
      <c r="C126" s="121"/>
      <c r="D126" s="122"/>
      <c r="E126" s="120"/>
      <c r="F126" s="116"/>
      <c r="G126" s="167"/>
    </row>
    <row r="127" spans="1:7" ht="16.5" thickBot="1" x14ac:dyDescent="0.3">
      <c r="A127" s="4" t="s">
        <v>109</v>
      </c>
      <c r="B127" s="152"/>
      <c r="C127" s="2">
        <v>25</v>
      </c>
      <c r="D127" s="83">
        <v>3</v>
      </c>
      <c r="E127" s="83">
        <f>SUM(E121:E126)</f>
        <v>33</v>
      </c>
      <c r="F127" s="84">
        <f>SUM(F121:F126)</f>
        <v>12</v>
      </c>
      <c r="G127" s="130">
        <v>0.36</v>
      </c>
    </row>
    <row r="128" spans="1:7" ht="16.5" thickBot="1" x14ac:dyDescent="0.3">
      <c r="A128" s="36"/>
      <c r="B128" s="153"/>
      <c r="C128" s="38"/>
      <c r="D128" s="39"/>
      <c r="E128" s="39"/>
      <c r="F128" s="40"/>
      <c r="G128" s="41"/>
    </row>
    <row r="129" spans="1:7" ht="15.75" thickBot="1" x14ac:dyDescent="0.3">
      <c r="A129" s="350" t="s">
        <v>115</v>
      </c>
      <c r="B129" s="154" t="s">
        <v>51</v>
      </c>
      <c r="C129" s="9">
        <v>2</v>
      </c>
      <c r="D129" s="43">
        <v>0</v>
      </c>
      <c r="E129" s="43">
        <v>2</v>
      </c>
      <c r="F129" s="43">
        <v>0</v>
      </c>
      <c r="G129" s="45">
        <v>0</v>
      </c>
    </row>
    <row r="130" spans="1:7" ht="15.75" thickBot="1" x14ac:dyDescent="0.3">
      <c r="A130" s="351"/>
      <c r="B130" s="155" t="s">
        <v>9</v>
      </c>
      <c r="C130" s="10">
        <f t="shared" ref="C130:F134" si="0">SUM(C2,C9,C16,C23,C30,C37,C44,C51,C58,C65,C72,C79,C86,C93,C100,C107,C114,C121)</f>
        <v>204</v>
      </c>
      <c r="D130" s="47">
        <f t="shared" si="0"/>
        <v>0</v>
      </c>
      <c r="E130" s="47">
        <f t="shared" si="0"/>
        <v>204</v>
      </c>
      <c r="F130" s="47">
        <f t="shared" si="0"/>
        <v>111</v>
      </c>
      <c r="G130" s="49">
        <f t="shared" ref="G130:G135" si="1">F130/E130</f>
        <v>0.54411764705882348</v>
      </c>
    </row>
    <row r="131" spans="1:7" ht="15.75" thickBot="1" x14ac:dyDescent="0.3">
      <c r="A131" s="351"/>
      <c r="B131" s="155" t="s">
        <v>10</v>
      </c>
      <c r="C131" s="10">
        <f t="shared" si="0"/>
        <v>138</v>
      </c>
      <c r="D131" s="47">
        <f t="shared" si="0"/>
        <v>0</v>
      </c>
      <c r="E131" s="47">
        <f t="shared" si="0"/>
        <v>138</v>
      </c>
      <c r="F131" s="47">
        <f t="shared" si="0"/>
        <v>80</v>
      </c>
      <c r="G131" s="49">
        <f t="shared" si="1"/>
        <v>0.57971014492753625</v>
      </c>
    </row>
    <row r="132" spans="1:7" ht="15.75" thickBot="1" x14ac:dyDescent="0.3">
      <c r="A132" s="351"/>
      <c r="B132" s="155" t="s">
        <v>11</v>
      </c>
      <c r="C132" s="10">
        <f t="shared" si="0"/>
        <v>147</v>
      </c>
      <c r="D132" s="47">
        <f t="shared" si="0"/>
        <v>0</v>
      </c>
      <c r="E132" s="47">
        <f t="shared" si="0"/>
        <v>147</v>
      </c>
      <c r="F132" s="47">
        <f t="shared" si="0"/>
        <v>120</v>
      </c>
      <c r="G132" s="49">
        <f t="shared" si="1"/>
        <v>0.81632653061224492</v>
      </c>
    </row>
    <row r="133" spans="1:7" ht="15.75" thickBot="1" x14ac:dyDescent="0.3">
      <c r="A133" s="351"/>
      <c r="B133" s="155" t="s">
        <v>12</v>
      </c>
      <c r="C133" s="10">
        <f t="shared" si="0"/>
        <v>148</v>
      </c>
      <c r="D133" s="47">
        <f t="shared" si="0"/>
        <v>10</v>
      </c>
      <c r="E133" s="47">
        <f t="shared" si="0"/>
        <v>138</v>
      </c>
      <c r="F133" s="47">
        <f t="shared" si="0"/>
        <v>124</v>
      </c>
      <c r="G133" s="49">
        <f t="shared" si="1"/>
        <v>0.89855072463768115</v>
      </c>
    </row>
    <row r="134" spans="1:7" ht="15.75" thickBot="1" x14ac:dyDescent="0.3">
      <c r="A134" s="352"/>
      <c r="B134" s="155" t="s">
        <v>13</v>
      </c>
      <c r="C134" s="10">
        <f t="shared" si="0"/>
        <v>125</v>
      </c>
      <c r="D134" s="47">
        <f t="shared" si="0"/>
        <v>65</v>
      </c>
      <c r="E134" s="47">
        <f t="shared" si="0"/>
        <v>40</v>
      </c>
      <c r="F134" s="47">
        <f t="shared" si="0"/>
        <v>26</v>
      </c>
      <c r="G134" s="49">
        <f t="shared" si="1"/>
        <v>0.65</v>
      </c>
    </row>
    <row r="135" spans="1:7" ht="15.75" thickBot="1" x14ac:dyDescent="0.3">
      <c r="A135" s="1" t="s">
        <v>52</v>
      </c>
      <c r="B135" s="309"/>
      <c r="C135" s="11">
        <f>SUM(C129:C134)</f>
        <v>764</v>
      </c>
      <c r="D135" s="53">
        <f>SUM(D129:D134)</f>
        <v>75</v>
      </c>
      <c r="E135" s="53">
        <f>SUM(E129:E134)</f>
        <v>669</v>
      </c>
      <c r="F135" s="53">
        <f>SUM(F129:F134)</f>
        <v>461</v>
      </c>
      <c r="G135" s="55">
        <f t="shared" si="1"/>
        <v>0.68908819133034382</v>
      </c>
    </row>
  </sheetData>
  <mergeCells count="1">
    <mergeCell ref="A129:A1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0733D-2571-4B4D-BF3E-6EAB3D83D69A}">
  <dimension ref="A1:G135"/>
  <sheetViews>
    <sheetView workbookViewId="0">
      <pane ySplit="1" topLeftCell="A113" activePane="bottomLeft" state="frozen"/>
      <selection pane="bottomLeft" activeCell="G129" sqref="G129"/>
    </sheetView>
  </sheetViews>
  <sheetFormatPr defaultRowHeight="15" x14ac:dyDescent="0.25"/>
  <cols>
    <col min="1" max="1" width="15.7109375" customWidth="1"/>
    <col min="2" max="2" width="16.5703125" style="56" customWidth="1"/>
    <col min="3" max="3" width="19" customWidth="1"/>
    <col min="4" max="4" width="15" customWidth="1"/>
    <col min="5" max="5" width="12" customWidth="1"/>
    <col min="6" max="6" width="10.42578125" customWidth="1"/>
    <col min="7" max="7" width="20.28515625" customWidth="1"/>
  </cols>
  <sheetData>
    <row r="1" spans="1:7" s="316" customFormat="1" ht="52.5" thickBot="1" x14ac:dyDescent="0.3">
      <c r="A1" s="311" t="s">
        <v>112</v>
      </c>
      <c r="B1" s="311" t="s">
        <v>2</v>
      </c>
      <c r="C1" s="312" t="s">
        <v>67</v>
      </c>
      <c r="D1" s="313" t="s">
        <v>69</v>
      </c>
      <c r="E1" s="313" t="s">
        <v>70</v>
      </c>
      <c r="F1" s="314" t="s">
        <v>71</v>
      </c>
      <c r="G1" s="315" t="s">
        <v>72</v>
      </c>
    </row>
    <row r="2" spans="1:7" ht="15.75" x14ac:dyDescent="0.25">
      <c r="A2" s="17" t="s">
        <v>73</v>
      </c>
      <c r="B2" s="141" t="s">
        <v>9</v>
      </c>
      <c r="C2" s="69">
        <v>24</v>
      </c>
      <c r="D2" s="124"/>
      <c r="E2" s="125">
        <v>24</v>
      </c>
      <c r="F2" s="126">
        <v>8</v>
      </c>
      <c r="G2" s="71">
        <f>F2/E2</f>
        <v>0.33333333333333331</v>
      </c>
    </row>
    <row r="3" spans="1:7" ht="15.75" x14ac:dyDescent="0.25">
      <c r="A3" s="19" t="s">
        <v>73</v>
      </c>
      <c r="B3" s="142" t="s">
        <v>10</v>
      </c>
      <c r="C3" s="70">
        <v>31</v>
      </c>
      <c r="D3" s="126"/>
      <c r="E3" s="127">
        <v>31</v>
      </c>
      <c r="F3" s="124">
        <v>14</v>
      </c>
      <c r="G3" s="71">
        <f>F3/E3</f>
        <v>0.45161290322580644</v>
      </c>
    </row>
    <row r="4" spans="1:7" ht="15.75" x14ac:dyDescent="0.25">
      <c r="A4" s="19" t="s">
        <v>73</v>
      </c>
      <c r="B4" s="142" t="s">
        <v>11</v>
      </c>
      <c r="C4" s="70">
        <v>23</v>
      </c>
      <c r="D4" s="126"/>
      <c r="E4" s="127">
        <v>23</v>
      </c>
      <c r="F4" s="124">
        <v>17</v>
      </c>
      <c r="G4" s="71">
        <f>F4/E4</f>
        <v>0.73913043478260865</v>
      </c>
    </row>
    <row r="5" spans="1:7" ht="15.75" x14ac:dyDescent="0.25">
      <c r="A5" s="19" t="s">
        <v>73</v>
      </c>
      <c r="B5" s="142" t="s">
        <v>12</v>
      </c>
      <c r="C5" s="69">
        <v>17</v>
      </c>
      <c r="D5" s="124"/>
      <c r="E5" s="127">
        <v>17</v>
      </c>
      <c r="F5" s="124">
        <v>10</v>
      </c>
      <c r="G5" s="71">
        <f>F5/E5</f>
        <v>0.58823529411764708</v>
      </c>
    </row>
    <row r="6" spans="1:7" ht="15.75" x14ac:dyDescent="0.25">
      <c r="A6" s="20" t="s">
        <v>73</v>
      </c>
      <c r="B6" s="143" t="s">
        <v>13</v>
      </c>
      <c r="C6" s="69">
        <v>30</v>
      </c>
      <c r="D6" s="124">
        <v>18</v>
      </c>
      <c r="E6" s="125">
        <v>12</v>
      </c>
      <c r="F6" s="126">
        <v>4</v>
      </c>
      <c r="G6" s="71">
        <f>F6/E6</f>
        <v>0.33333333333333331</v>
      </c>
    </row>
    <row r="7" spans="1:7" ht="16.5" thickBot="1" x14ac:dyDescent="0.3">
      <c r="A7" s="21" t="s">
        <v>73</v>
      </c>
      <c r="B7" s="143" t="s">
        <v>74</v>
      </c>
      <c r="C7" s="128"/>
      <c r="D7" s="129"/>
      <c r="E7" s="127"/>
      <c r="F7" s="124"/>
      <c r="G7" s="71"/>
    </row>
    <row r="8" spans="1:7" ht="16.5" thickBot="1" x14ac:dyDescent="0.3">
      <c r="A8" s="23" t="s">
        <v>75</v>
      </c>
      <c r="B8" s="144"/>
      <c r="C8" s="2">
        <v>125</v>
      </c>
      <c r="D8" s="83">
        <v>18</v>
      </c>
      <c r="E8" s="83">
        <v>107</v>
      </c>
      <c r="F8" s="84">
        <v>53</v>
      </c>
      <c r="G8" s="130">
        <f t="shared" ref="G8:G13" si="0">F8/E8</f>
        <v>0.49532710280373832</v>
      </c>
    </row>
    <row r="9" spans="1:7" ht="15.75" x14ac:dyDescent="0.25">
      <c r="A9" s="17" t="s">
        <v>76</v>
      </c>
      <c r="B9" s="141" t="s">
        <v>9</v>
      </c>
      <c r="C9" s="69">
        <v>17</v>
      </c>
      <c r="D9" s="124"/>
      <c r="E9" s="125">
        <v>17</v>
      </c>
      <c r="F9" s="126">
        <v>7</v>
      </c>
      <c r="G9" s="71">
        <f t="shared" si="0"/>
        <v>0.41176470588235292</v>
      </c>
    </row>
    <row r="10" spans="1:7" ht="15.75" x14ac:dyDescent="0.25">
      <c r="A10" s="25" t="s">
        <v>76</v>
      </c>
      <c r="B10" s="142" t="s">
        <v>10</v>
      </c>
      <c r="C10" s="70">
        <v>10</v>
      </c>
      <c r="D10" s="126"/>
      <c r="E10" s="127">
        <v>10</v>
      </c>
      <c r="F10" s="124">
        <v>5</v>
      </c>
      <c r="G10" s="71">
        <f t="shared" si="0"/>
        <v>0.5</v>
      </c>
    </row>
    <row r="11" spans="1:7" ht="15.75" x14ac:dyDescent="0.25">
      <c r="A11" s="19" t="s">
        <v>76</v>
      </c>
      <c r="B11" s="142" t="s">
        <v>11</v>
      </c>
      <c r="C11" s="70">
        <v>15</v>
      </c>
      <c r="D11" s="126"/>
      <c r="E11" s="127">
        <v>15</v>
      </c>
      <c r="F11" s="124">
        <v>11</v>
      </c>
      <c r="G11" s="71">
        <f t="shared" si="0"/>
        <v>0.73333333333333328</v>
      </c>
    </row>
    <row r="12" spans="1:7" ht="15.75" x14ac:dyDescent="0.25">
      <c r="A12" s="19" t="s">
        <v>76</v>
      </c>
      <c r="B12" s="142" t="s">
        <v>12</v>
      </c>
      <c r="C12" s="69">
        <v>14</v>
      </c>
      <c r="D12" s="124">
        <v>2</v>
      </c>
      <c r="E12" s="127">
        <v>12</v>
      </c>
      <c r="F12" s="124">
        <v>10</v>
      </c>
      <c r="G12" s="71">
        <f t="shared" si="0"/>
        <v>0.83333333333333337</v>
      </c>
    </row>
    <row r="13" spans="1:7" ht="15.75" x14ac:dyDescent="0.25">
      <c r="A13" s="20" t="s">
        <v>76</v>
      </c>
      <c r="B13" s="142" t="s">
        <v>13</v>
      </c>
      <c r="C13" s="69">
        <v>16</v>
      </c>
      <c r="D13" s="124">
        <v>14</v>
      </c>
      <c r="E13" s="125">
        <v>2</v>
      </c>
      <c r="F13" s="126">
        <v>1</v>
      </c>
      <c r="G13" s="71">
        <f t="shared" si="0"/>
        <v>0.5</v>
      </c>
    </row>
    <row r="14" spans="1:7" ht="16.5" thickBot="1" x14ac:dyDescent="0.3">
      <c r="A14" s="21" t="s">
        <v>76</v>
      </c>
      <c r="B14" s="145" t="s">
        <v>74</v>
      </c>
      <c r="C14" s="128"/>
      <c r="D14" s="129"/>
      <c r="E14" s="127"/>
      <c r="F14" s="124"/>
      <c r="G14" s="71"/>
    </row>
    <row r="15" spans="1:7" ht="16.5" thickBot="1" x14ac:dyDescent="0.3">
      <c r="A15" s="23" t="s">
        <v>77</v>
      </c>
      <c r="B15" s="144"/>
      <c r="C15" s="2">
        <v>72</v>
      </c>
      <c r="D15" s="83">
        <v>16</v>
      </c>
      <c r="E15" s="83">
        <f>SUM(E9,E10,E11,E12,E13)</f>
        <v>56</v>
      </c>
      <c r="F15" s="84">
        <f>SUM(F9,F10,F11,F12,F13)</f>
        <v>34</v>
      </c>
      <c r="G15" s="130">
        <f>F15/E15</f>
        <v>0.6071428571428571</v>
      </c>
    </row>
    <row r="16" spans="1:7" ht="15.75" x14ac:dyDescent="0.25">
      <c r="A16" s="17" t="s">
        <v>78</v>
      </c>
      <c r="B16" s="141" t="s">
        <v>9</v>
      </c>
      <c r="C16" s="69"/>
      <c r="D16" s="124"/>
      <c r="E16" s="125"/>
      <c r="F16" s="126"/>
      <c r="G16" s="71"/>
    </row>
    <row r="17" spans="1:7" ht="15.75" x14ac:dyDescent="0.25">
      <c r="A17" s="17" t="s">
        <v>78</v>
      </c>
      <c r="B17" s="142" t="s">
        <v>10</v>
      </c>
      <c r="C17" s="69">
        <v>1</v>
      </c>
      <c r="D17" s="124"/>
      <c r="E17" s="125">
        <v>1</v>
      </c>
      <c r="F17" s="126">
        <v>1</v>
      </c>
      <c r="G17" s="71">
        <f>F17/E17</f>
        <v>1</v>
      </c>
    </row>
    <row r="18" spans="1:7" ht="15.75" x14ac:dyDescent="0.25">
      <c r="A18" s="19" t="s">
        <v>78</v>
      </c>
      <c r="B18" s="142" t="s">
        <v>11</v>
      </c>
      <c r="C18" s="70">
        <v>2</v>
      </c>
      <c r="D18" s="126"/>
      <c r="E18" s="127">
        <v>2</v>
      </c>
      <c r="F18" s="124">
        <v>1</v>
      </c>
      <c r="G18" s="71">
        <f>F18/E18</f>
        <v>0.5</v>
      </c>
    </row>
    <row r="19" spans="1:7" ht="15.75" x14ac:dyDescent="0.25">
      <c r="A19" s="19" t="s">
        <v>78</v>
      </c>
      <c r="B19" s="142" t="s">
        <v>12</v>
      </c>
      <c r="C19" s="69">
        <v>4</v>
      </c>
      <c r="D19" s="124"/>
      <c r="E19" s="127">
        <v>4</v>
      </c>
      <c r="F19" s="124">
        <v>3</v>
      </c>
      <c r="G19" s="71">
        <f>F19/E19</f>
        <v>0.75</v>
      </c>
    </row>
    <row r="20" spans="1:7" ht="15.75" x14ac:dyDescent="0.25">
      <c r="A20" s="19" t="s">
        <v>78</v>
      </c>
      <c r="B20" s="142" t="s">
        <v>13</v>
      </c>
      <c r="C20" s="69">
        <v>2</v>
      </c>
      <c r="D20" s="124"/>
      <c r="E20" s="125">
        <v>2</v>
      </c>
      <c r="F20" s="126">
        <v>0</v>
      </c>
      <c r="G20" s="71">
        <f>F20/E20</f>
        <v>0</v>
      </c>
    </row>
    <row r="21" spans="1:7" ht="16.5" thickBot="1" x14ac:dyDescent="0.3">
      <c r="A21" s="19" t="s">
        <v>78</v>
      </c>
      <c r="B21" s="141" t="s">
        <v>74</v>
      </c>
      <c r="C21" s="128"/>
      <c r="D21" s="129"/>
      <c r="E21" s="127"/>
      <c r="F21" s="124"/>
      <c r="G21" s="71"/>
    </row>
    <row r="22" spans="1:7" ht="16.5" thickBot="1" x14ac:dyDescent="0.3">
      <c r="A22" s="23" t="s">
        <v>79</v>
      </c>
      <c r="B22" s="144"/>
      <c r="C22" s="2">
        <v>9</v>
      </c>
      <c r="D22" s="83"/>
      <c r="E22" s="83">
        <v>9</v>
      </c>
      <c r="F22" s="84">
        <f>SUM(F16,F17,F18,F19,F20)</f>
        <v>5</v>
      </c>
      <c r="G22" s="130">
        <f>F22/E22</f>
        <v>0.55555555555555558</v>
      </c>
    </row>
    <row r="23" spans="1:7" ht="15.75" x14ac:dyDescent="0.25">
      <c r="A23" s="25" t="s">
        <v>80</v>
      </c>
      <c r="B23" s="141" t="s">
        <v>9</v>
      </c>
      <c r="C23" s="69">
        <v>1</v>
      </c>
      <c r="D23" s="124"/>
      <c r="E23" s="125">
        <v>1</v>
      </c>
      <c r="F23" s="126">
        <v>0</v>
      </c>
      <c r="G23" s="71">
        <f>F23/E23</f>
        <v>0</v>
      </c>
    </row>
    <row r="24" spans="1:7" ht="15.75" x14ac:dyDescent="0.25">
      <c r="A24" s="17" t="s">
        <v>80</v>
      </c>
      <c r="B24" s="142" t="s">
        <v>10</v>
      </c>
      <c r="C24" s="70"/>
      <c r="D24" s="126"/>
      <c r="E24" s="127"/>
      <c r="F24" s="124"/>
      <c r="G24" s="71"/>
    </row>
    <row r="25" spans="1:7" ht="15.75" x14ac:dyDescent="0.25">
      <c r="A25" s="25" t="s">
        <v>80</v>
      </c>
      <c r="B25" s="142" t="s">
        <v>11</v>
      </c>
      <c r="C25" s="70">
        <v>1</v>
      </c>
      <c r="D25" s="126"/>
      <c r="E25" s="127">
        <v>1</v>
      </c>
      <c r="F25" s="124">
        <v>1</v>
      </c>
      <c r="G25" s="71">
        <v>1</v>
      </c>
    </row>
    <row r="26" spans="1:7" ht="15.75" x14ac:dyDescent="0.25">
      <c r="A26" s="25" t="s">
        <v>80</v>
      </c>
      <c r="B26" s="142" t="s">
        <v>12</v>
      </c>
      <c r="C26" s="69">
        <v>1</v>
      </c>
      <c r="D26" s="124"/>
      <c r="E26" s="127">
        <v>1</v>
      </c>
      <c r="F26" s="124">
        <v>1</v>
      </c>
      <c r="G26" s="71">
        <f>F26/E26</f>
        <v>1</v>
      </c>
    </row>
    <row r="27" spans="1:7" ht="15.75" x14ac:dyDescent="0.25">
      <c r="A27" s="19" t="s">
        <v>80</v>
      </c>
      <c r="B27" s="142" t="s">
        <v>13</v>
      </c>
      <c r="C27" s="69">
        <v>7</v>
      </c>
      <c r="D27" s="124">
        <v>5</v>
      </c>
      <c r="E27" s="125">
        <v>2</v>
      </c>
      <c r="F27" s="126">
        <v>1</v>
      </c>
      <c r="G27" s="71">
        <f>F27/E27</f>
        <v>0.5</v>
      </c>
    </row>
    <row r="28" spans="1:7" ht="16.5" thickBot="1" x14ac:dyDescent="0.3">
      <c r="A28" s="21" t="s">
        <v>80</v>
      </c>
      <c r="B28" s="141" t="s">
        <v>74</v>
      </c>
      <c r="C28" s="128"/>
      <c r="D28" s="129"/>
      <c r="E28" s="127"/>
      <c r="F28" s="124"/>
      <c r="G28" s="71"/>
    </row>
    <row r="29" spans="1:7" ht="16.5" thickBot="1" x14ac:dyDescent="0.3">
      <c r="A29" s="23" t="s">
        <v>81</v>
      </c>
      <c r="B29" s="144"/>
      <c r="C29" s="2">
        <v>10</v>
      </c>
      <c r="D29" s="83">
        <v>5</v>
      </c>
      <c r="E29" s="83">
        <v>5</v>
      </c>
      <c r="F29" s="84">
        <v>3</v>
      </c>
      <c r="G29" s="130">
        <f t="shared" ref="G29:G34" si="1">F29/E29</f>
        <v>0.6</v>
      </c>
    </row>
    <row r="30" spans="1:7" ht="15.75" x14ac:dyDescent="0.25">
      <c r="A30" s="17" t="s">
        <v>82</v>
      </c>
      <c r="B30" s="141" t="s">
        <v>9</v>
      </c>
      <c r="C30" s="69">
        <v>7</v>
      </c>
      <c r="D30" s="124"/>
      <c r="E30" s="125">
        <v>7</v>
      </c>
      <c r="F30" s="126">
        <v>3</v>
      </c>
      <c r="G30" s="71">
        <f t="shared" si="1"/>
        <v>0.42857142857142855</v>
      </c>
    </row>
    <row r="31" spans="1:7" ht="15.75" x14ac:dyDescent="0.25">
      <c r="A31" s="17" t="s">
        <v>82</v>
      </c>
      <c r="B31" s="142" t="s">
        <v>10</v>
      </c>
      <c r="C31" s="70">
        <v>5</v>
      </c>
      <c r="D31" s="126"/>
      <c r="E31" s="127">
        <v>5</v>
      </c>
      <c r="F31" s="124">
        <v>2</v>
      </c>
      <c r="G31" s="71">
        <f t="shared" si="1"/>
        <v>0.4</v>
      </c>
    </row>
    <row r="32" spans="1:7" ht="15.75" x14ac:dyDescent="0.25">
      <c r="A32" s="25" t="s">
        <v>82</v>
      </c>
      <c r="B32" s="142" t="s">
        <v>11</v>
      </c>
      <c r="C32" s="70">
        <v>4</v>
      </c>
      <c r="D32" s="126"/>
      <c r="E32" s="127">
        <v>4</v>
      </c>
      <c r="F32" s="124">
        <v>3</v>
      </c>
      <c r="G32" s="71">
        <f t="shared" si="1"/>
        <v>0.75</v>
      </c>
    </row>
    <row r="33" spans="1:7" ht="15.75" x14ac:dyDescent="0.25">
      <c r="A33" s="25" t="s">
        <v>82</v>
      </c>
      <c r="B33" s="142" t="s">
        <v>12</v>
      </c>
      <c r="C33" s="69">
        <v>10</v>
      </c>
      <c r="D33" s="124"/>
      <c r="E33" s="127">
        <v>10</v>
      </c>
      <c r="F33" s="124">
        <v>7</v>
      </c>
      <c r="G33" s="71">
        <f t="shared" si="1"/>
        <v>0.7</v>
      </c>
    </row>
    <row r="34" spans="1:7" ht="15.75" x14ac:dyDescent="0.25">
      <c r="A34" s="25" t="s">
        <v>82</v>
      </c>
      <c r="B34" s="142" t="s">
        <v>13</v>
      </c>
      <c r="C34" s="69">
        <v>7</v>
      </c>
      <c r="D34" s="124">
        <v>4</v>
      </c>
      <c r="E34" s="125">
        <v>3</v>
      </c>
      <c r="F34" s="126">
        <v>0</v>
      </c>
      <c r="G34" s="71">
        <f t="shared" si="1"/>
        <v>0</v>
      </c>
    </row>
    <row r="35" spans="1:7" ht="16.5" thickBot="1" x14ac:dyDescent="0.3">
      <c r="A35" s="21" t="s">
        <v>82</v>
      </c>
      <c r="B35" s="141" t="s">
        <v>74</v>
      </c>
      <c r="C35" s="128"/>
      <c r="D35" s="129"/>
      <c r="E35" s="127"/>
      <c r="F35" s="124"/>
      <c r="G35" s="71"/>
    </row>
    <row r="36" spans="1:7" ht="16.5" thickBot="1" x14ac:dyDescent="0.3">
      <c r="A36" s="23" t="s">
        <v>83</v>
      </c>
      <c r="B36" s="146"/>
      <c r="C36" s="2">
        <v>33</v>
      </c>
      <c r="D36" s="83">
        <v>4</v>
      </c>
      <c r="E36" s="83">
        <v>29</v>
      </c>
      <c r="F36" s="84">
        <v>15</v>
      </c>
      <c r="G36" s="130">
        <f>F36/E36</f>
        <v>0.51724137931034486</v>
      </c>
    </row>
    <row r="37" spans="1:7" ht="15.75" x14ac:dyDescent="0.25">
      <c r="A37" s="25" t="s">
        <v>84</v>
      </c>
      <c r="B37" s="147" t="s">
        <v>9</v>
      </c>
      <c r="C37" s="69">
        <v>14</v>
      </c>
      <c r="D37" s="124"/>
      <c r="E37" s="125">
        <v>14</v>
      </c>
      <c r="F37" s="126">
        <v>10</v>
      </c>
      <c r="G37" s="71">
        <f>F37/E37</f>
        <v>0.7142857142857143</v>
      </c>
    </row>
    <row r="38" spans="1:7" ht="15.75" x14ac:dyDescent="0.25">
      <c r="A38" s="17" t="s">
        <v>84</v>
      </c>
      <c r="B38" s="142" t="s">
        <v>10</v>
      </c>
      <c r="C38" s="70">
        <v>4</v>
      </c>
      <c r="D38" s="126"/>
      <c r="E38" s="127">
        <v>4</v>
      </c>
      <c r="F38" s="124">
        <v>4</v>
      </c>
      <c r="G38" s="71">
        <v>1</v>
      </c>
    </row>
    <row r="39" spans="1:7" ht="15.75" x14ac:dyDescent="0.25">
      <c r="A39" s="25" t="s">
        <v>84</v>
      </c>
      <c r="B39" s="147" t="s">
        <v>11</v>
      </c>
      <c r="C39" s="70">
        <v>9</v>
      </c>
      <c r="D39" s="126"/>
      <c r="E39" s="127">
        <v>9</v>
      </c>
      <c r="F39" s="124">
        <v>7</v>
      </c>
      <c r="G39" s="71">
        <v>0.78</v>
      </c>
    </row>
    <row r="40" spans="1:7" ht="15.75" x14ac:dyDescent="0.25">
      <c r="A40" s="25" t="s">
        <v>84</v>
      </c>
      <c r="B40" s="142" t="s">
        <v>12</v>
      </c>
      <c r="C40" s="69">
        <v>6</v>
      </c>
      <c r="D40" s="124"/>
      <c r="E40" s="125">
        <v>6</v>
      </c>
      <c r="F40" s="124">
        <v>4</v>
      </c>
      <c r="G40" s="71">
        <f>F40/E40</f>
        <v>0.66666666666666663</v>
      </c>
    </row>
    <row r="41" spans="1:7" ht="15.75" x14ac:dyDescent="0.25">
      <c r="A41" s="25" t="s">
        <v>84</v>
      </c>
      <c r="B41" s="147" t="s">
        <v>13</v>
      </c>
      <c r="C41" s="69">
        <v>7</v>
      </c>
      <c r="D41" s="124">
        <v>3</v>
      </c>
      <c r="E41" s="125">
        <v>4</v>
      </c>
      <c r="F41" s="126">
        <v>2</v>
      </c>
      <c r="G41" s="71">
        <f>F41/E41</f>
        <v>0.5</v>
      </c>
    </row>
    <row r="42" spans="1:7" ht="16.5" thickBot="1" x14ac:dyDescent="0.3">
      <c r="A42" s="21" t="s">
        <v>84</v>
      </c>
      <c r="B42" s="148" t="s">
        <v>74</v>
      </c>
      <c r="C42" s="128"/>
      <c r="D42" s="129"/>
      <c r="E42" s="127"/>
      <c r="F42" s="124"/>
      <c r="G42" s="71"/>
    </row>
    <row r="43" spans="1:7" ht="16.5" thickBot="1" x14ac:dyDescent="0.3">
      <c r="A43" s="23" t="s">
        <v>85</v>
      </c>
      <c r="B43" s="146"/>
      <c r="C43" s="2">
        <v>40</v>
      </c>
      <c r="D43" s="83">
        <v>3</v>
      </c>
      <c r="E43" s="83">
        <v>37</v>
      </c>
      <c r="F43" s="84">
        <v>27</v>
      </c>
      <c r="G43" s="130">
        <f t="shared" ref="G43:G48" si="2">F43/E43</f>
        <v>0.72972972972972971</v>
      </c>
    </row>
    <row r="44" spans="1:7" ht="15.75" x14ac:dyDescent="0.25">
      <c r="A44" s="25" t="s">
        <v>86</v>
      </c>
      <c r="B44" s="141" t="s">
        <v>9</v>
      </c>
      <c r="C44" s="69">
        <v>23</v>
      </c>
      <c r="D44" s="124"/>
      <c r="E44" s="125">
        <v>23</v>
      </c>
      <c r="F44" s="126">
        <v>11</v>
      </c>
      <c r="G44" s="71">
        <f t="shared" si="2"/>
        <v>0.47826086956521741</v>
      </c>
    </row>
    <row r="45" spans="1:7" ht="15.75" x14ac:dyDescent="0.25">
      <c r="A45" s="17" t="s">
        <v>86</v>
      </c>
      <c r="B45" s="142" t="s">
        <v>10</v>
      </c>
      <c r="C45" s="70">
        <v>12</v>
      </c>
      <c r="D45" s="126"/>
      <c r="E45" s="127">
        <v>12</v>
      </c>
      <c r="F45" s="124">
        <v>7</v>
      </c>
      <c r="G45" s="71">
        <f t="shared" si="2"/>
        <v>0.58333333333333337</v>
      </c>
    </row>
    <row r="46" spans="1:7" ht="15.75" x14ac:dyDescent="0.25">
      <c r="A46" s="19" t="s">
        <v>86</v>
      </c>
      <c r="B46" s="142" t="s">
        <v>11</v>
      </c>
      <c r="C46" s="70">
        <v>7</v>
      </c>
      <c r="D46" s="126"/>
      <c r="E46" s="127">
        <v>7</v>
      </c>
      <c r="F46" s="124">
        <v>5</v>
      </c>
      <c r="G46" s="71">
        <f t="shared" si="2"/>
        <v>0.7142857142857143</v>
      </c>
    </row>
    <row r="47" spans="1:7" ht="15.75" x14ac:dyDescent="0.25">
      <c r="A47" s="19" t="s">
        <v>86</v>
      </c>
      <c r="B47" s="142" t="s">
        <v>12</v>
      </c>
      <c r="C47" s="69">
        <v>11</v>
      </c>
      <c r="D47" s="124"/>
      <c r="E47" s="127">
        <v>11</v>
      </c>
      <c r="F47" s="124">
        <v>11</v>
      </c>
      <c r="G47" s="71">
        <f t="shared" si="2"/>
        <v>1</v>
      </c>
    </row>
    <row r="48" spans="1:7" ht="15.75" x14ac:dyDescent="0.25">
      <c r="A48" s="19" t="s">
        <v>86</v>
      </c>
      <c r="B48" s="142" t="s">
        <v>13</v>
      </c>
      <c r="C48" s="69">
        <v>11</v>
      </c>
      <c r="D48" s="124">
        <v>8</v>
      </c>
      <c r="E48" s="125">
        <v>3</v>
      </c>
      <c r="F48" s="126">
        <v>1</v>
      </c>
      <c r="G48" s="71">
        <f t="shared" si="2"/>
        <v>0.33333333333333331</v>
      </c>
    </row>
    <row r="49" spans="1:7" ht="16.5" thickBot="1" x14ac:dyDescent="0.3">
      <c r="A49" s="21" t="s">
        <v>86</v>
      </c>
      <c r="B49" s="148" t="s">
        <v>74</v>
      </c>
      <c r="C49" s="128"/>
      <c r="D49" s="129"/>
      <c r="E49" s="127"/>
      <c r="F49" s="124"/>
      <c r="G49" s="71"/>
    </row>
    <row r="50" spans="1:7" ht="16.5" thickBot="1" x14ac:dyDescent="0.3">
      <c r="A50" s="23" t="s">
        <v>87</v>
      </c>
      <c r="B50" s="146"/>
      <c r="C50" s="2">
        <v>64</v>
      </c>
      <c r="D50" s="83">
        <v>8</v>
      </c>
      <c r="E50" s="83">
        <v>56</v>
      </c>
      <c r="F50" s="84">
        <v>35</v>
      </c>
      <c r="G50" s="130">
        <f t="shared" ref="G50:G55" si="3">F50/E50</f>
        <v>0.625</v>
      </c>
    </row>
    <row r="51" spans="1:7" ht="15.75" x14ac:dyDescent="0.25">
      <c r="A51" s="25" t="s">
        <v>88</v>
      </c>
      <c r="B51" s="141" t="s">
        <v>9</v>
      </c>
      <c r="C51" s="69">
        <v>11</v>
      </c>
      <c r="D51" s="124"/>
      <c r="E51" s="125">
        <v>11</v>
      </c>
      <c r="F51" s="126">
        <v>5</v>
      </c>
      <c r="G51" s="71">
        <f t="shared" si="3"/>
        <v>0.45454545454545453</v>
      </c>
    </row>
    <row r="52" spans="1:7" ht="15.75" x14ac:dyDescent="0.25">
      <c r="A52" s="25" t="s">
        <v>88</v>
      </c>
      <c r="B52" s="142" t="s">
        <v>10</v>
      </c>
      <c r="C52" s="70">
        <v>4</v>
      </c>
      <c r="D52" s="126"/>
      <c r="E52" s="127">
        <v>4</v>
      </c>
      <c r="F52" s="124">
        <v>1</v>
      </c>
      <c r="G52" s="71">
        <f t="shared" si="3"/>
        <v>0.25</v>
      </c>
    </row>
    <row r="53" spans="1:7" ht="15.75" x14ac:dyDescent="0.25">
      <c r="A53" s="25" t="s">
        <v>88</v>
      </c>
      <c r="B53" s="142" t="s">
        <v>11</v>
      </c>
      <c r="C53" s="70">
        <v>5</v>
      </c>
      <c r="D53" s="126"/>
      <c r="E53" s="127">
        <v>5</v>
      </c>
      <c r="F53" s="124">
        <v>5</v>
      </c>
      <c r="G53" s="71">
        <f t="shared" si="3"/>
        <v>1</v>
      </c>
    </row>
    <row r="54" spans="1:7" ht="15.75" x14ac:dyDescent="0.25">
      <c r="A54" s="25" t="s">
        <v>88</v>
      </c>
      <c r="B54" s="142" t="s">
        <v>12</v>
      </c>
      <c r="C54" s="69">
        <v>7</v>
      </c>
      <c r="D54" s="124"/>
      <c r="E54" s="127">
        <v>7</v>
      </c>
      <c r="F54" s="124">
        <v>7</v>
      </c>
      <c r="G54" s="71">
        <f t="shared" si="3"/>
        <v>1</v>
      </c>
    </row>
    <row r="55" spans="1:7" ht="15.75" x14ac:dyDescent="0.25">
      <c r="A55" s="25" t="s">
        <v>88</v>
      </c>
      <c r="B55" s="143" t="s">
        <v>13</v>
      </c>
      <c r="C55" s="69">
        <v>12</v>
      </c>
      <c r="D55" s="124">
        <v>9</v>
      </c>
      <c r="E55" s="125">
        <v>3</v>
      </c>
      <c r="F55" s="126">
        <v>3</v>
      </c>
      <c r="G55" s="71">
        <f t="shared" si="3"/>
        <v>1</v>
      </c>
    </row>
    <row r="56" spans="1:7" ht="16.5" thickBot="1" x14ac:dyDescent="0.3">
      <c r="A56" s="25" t="s">
        <v>88</v>
      </c>
      <c r="B56" s="142" t="s">
        <v>74</v>
      </c>
      <c r="C56" s="128"/>
      <c r="D56" s="129"/>
      <c r="E56" s="127"/>
      <c r="F56" s="124"/>
      <c r="G56" s="71"/>
    </row>
    <row r="57" spans="1:7" ht="16.5" thickBot="1" x14ac:dyDescent="0.3">
      <c r="A57" s="23" t="s">
        <v>89</v>
      </c>
      <c r="B57" s="149"/>
      <c r="C57" s="2">
        <v>39</v>
      </c>
      <c r="D57" s="83">
        <v>9</v>
      </c>
      <c r="E57" s="83">
        <v>30</v>
      </c>
      <c r="F57" s="84">
        <v>21</v>
      </c>
      <c r="G57" s="130">
        <f>F57/E57</f>
        <v>0.7</v>
      </c>
    </row>
    <row r="58" spans="1:7" ht="15.75" x14ac:dyDescent="0.25">
      <c r="A58" s="25" t="s">
        <v>90</v>
      </c>
      <c r="B58" s="141" t="s">
        <v>9</v>
      </c>
      <c r="C58" s="69">
        <v>1</v>
      </c>
      <c r="D58" s="124"/>
      <c r="E58" s="125">
        <v>1</v>
      </c>
      <c r="F58" s="126">
        <v>1</v>
      </c>
      <c r="G58" s="71">
        <v>1</v>
      </c>
    </row>
    <row r="59" spans="1:7" ht="15.75" x14ac:dyDescent="0.25">
      <c r="A59" s="17" t="s">
        <v>90</v>
      </c>
      <c r="B59" s="142" t="s">
        <v>10</v>
      </c>
      <c r="C59" s="70"/>
      <c r="D59" s="126"/>
      <c r="E59" s="127"/>
      <c r="F59" s="124"/>
      <c r="G59" s="71"/>
    </row>
    <row r="60" spans="1:7" ht="15.75" x14ac:dyDescent="0.25">
      <c r="A60" s="19" t="s">
        <v>90</v>
      </c>
      <c r="B60" s="142" t="s">
        <v>11</v>
      </c>
      <c r="C60" s="70">
        <v>3</v>
      </c>
      <c r="D60" s="126"/>
      <c r="E60" s="127">
        <v>3</v>
      </c>
      <c r="F60" s="124">
        <v>2</v>
      </c>
      <c r="G60" s="71">
        <f>F60/E60</f>
        <v>0.66666666666666663</v>
      </c>
    </row>
    <row r="61" spans="1:7" ht="15.75" x14ac:dyDescent="0.25">
      <c r="A61" s="19" t="s">
        <v>90</v>
      </c>
      <c r="B61" s="142" t="s">
        <v>12</v>
      </c>
      <c r="C61" s="69">
        <v>3</v>
      </c>
      <c r="D61" s="124">
        <v>1</v>
      </c>
      <c r="E61" s="127">
        <v>2</v>
      </c>
      <c r="F61" s="124">
        <v>2</v>
      </c>
      <c r="G61" s="71">
        <f>F61/E61</f>
        <v>1</v>
      </c>
    </row>
    <row r="62" spans="1:7" ht="15.75" x14ac:dyDescent="0.25">
      <c r="A62" s="19" t="s">
        <v>90</v>
      </c>
      <c r="B62" s="143" t="s">
        <v>13</v>
      </c>
      <c r="C62" s="69">
        <v>5</v>
      </c>
      <c r="D62" s="124">
        <v>4</v>
      </c>
      <c r="E62" s="125">
        <v>1</v>
      </c>
      <c r="F62" s="126">
        <v>0</v>
      </c>
      <c r="G62" s="71">
        <v>0</v>
      </c>
    </row>
    <row r="63" spans="1:7" ht="16.5" thickBot="1" x14ac:dyDescent="0.3">
      <c r="A63" s="28" t="s">
        <v>90</v>
      </c>
      <c r="B63" s="142" t="s">
        <v>74</v>
      </c>
      <c r="C63" s="128"/>
      <c r="D63" s="129"/>
      <c r="E63" s="127"/>
      <c r="F63" s="124"/>
      <c r="G63" s="71"/>
    </row>
    <row r="64" spans="1:7" ht="16.5" thickBot="1" x14ac:dyDescent="0.3">
      <c r="A64" s="23" t="s">
        <v>91</v>
      </c>
      <c r="B64" s="146"/>
      <c r="C64" s="2">
        <v>12</v>
      </c>
      <c r="D64" s="83">
        <v>5</v>
      </c>
      <c r="E64" s="83">
        <v>7</v>
      </c>
      <c r="F64" s="84">
        <v>5</v>
      </c>
      <c r="G64" s="130">
        <f>F64/E64</f>
        <v>0.7142857142857143</v>
      </c>
    </row>
    <row r="65" spans="1:7" ht="15.75" x14ac:dyDescent="0.25">
      <c r="A65" s="25" t="s">
        <v>92</v>
      </c>
      <c r="B65" s="141" t="s">
        <v>9</v>
      </c>
      <c r="C65" s="69"/>
      <c r="D65" s="124"/>
      <c r="E65" s="125"/>
      <c r="F65" s="126"/>
      <c r="G65" s="71"/>
    </row>
    <row r="66" spans="1:7" ht="15.75" x14ac:dyDescent="0.25">
      <c r="A66" s="25" t="s">
        <v>92</v>
      </c>
      <c r="B66" s="142" t="s">
        <v>10</v>
      </c>
      <c r="C66" s="70"/>
      <c r="D66" s="126"/>
      <c r="E66" s="127"/>
      <c r="F66" s="124"/>
      <c r="G66" s="71"/>
    </row>
    <row r="67" spans="1:7" ht="15.75" x14ac:dyDescent="0.25">
      <c r="A67" s="25" t="s">
        <v>92</v>
      </c>
      <c r="B67" s="142" t="s">
        <v>11</v>
      </c>
      <c r="C67" s="70">
        <v>1</v>
      </c>
      <c r="D67" s="126"/>
      <c r="E67" s="127">
        <v>1</v>
      </c>
      <c r="F67" s="124">
        <v>1</v>
      </c>
      <c r="G67" s="71">
        <v>10</v>
      </c>
    </row>
    <row r="68" spans="1:7" ht="15.75" x14ac:dyDescent="0.25">
      <c r="A68" s="25" t="s">
        <v>92</v>
      </c>
      <c r="B68" s="142" t="s">
        <v>12</v>
      </c>
      <c r="C68" s="69">
        <v>1</v>
      </c>
      <c r="D68" s="124"/>
      <c r="E68" s="127">
        <v>1</v>
      </c>
      <c r="F68" s="124">
        <v>1</v>
      </c>
      <c r="G68" s="71">
        <v>1</v>
      </c>
    </row>
    <row r="69" spans="1:7" ht="15.75" x14ac:dyDescent="0.25">
      <c r="A69" s="25" t="s">
        <v>92</v>
      </c>
      <c r="B69" s="143" t="s">
        <v>13</v>
      </c>
      <c r="C69" s="69">
        <v>1</v>
      </c>
      <c r="D69" s="124">
        <v>1</v>
      </c>
      <c r="E69" s="125">
        <v>0</v>
      </c>
      <c r="F69" s="126">
        <v>0</v>
      </c>
      <c r="G69" s="71" t="s">
        <v>31</v>
      </c>
    </row>
    <row r="70" spans="1:7" ht="16.5" thickBot="1" x14ac:dyDescent="0.3">
      <c r="A70" s="25" t="s">
        <v>92</v>
      </c>
      <c r="B70" s="143" t="s">
        <v>74</v>
      </c>
      <c r="C70" s="128"/>
      <c r="D70" s="129"/>
      <c r="E70" s="127"/>
      <c r="F70" s="124"/>
      <c r="G70" s="71"/>
    </row>
    <row r="71" spans="1:7" ht="16.5" thickBot="1" x14ac:dyDescent="0.3">
      <c r="A71" s="23" t="s">
        <v>93</v>
      </c>
      <c r="B71" s="146"/>
      <c r="C71" s="2">
        <v>3</v>
      </c>
      <c r="D71" s="83">
        <v>1</v>
      </c>
      <c r="E71" s="83">
        <v>2</v>
      </c>
      <c r="F71" s="84">
        <v>2</v>
      </c>
      <c r="G71" s="130">
        <v>1</v>
      </c>
    </row>
    <row r="72" spans="1:7" ht="15.75" x14ac:dyDescent="0.25">
      <c r="A72" s="25" t="s">
        <v>94</v>
      </c>
      <c r="B72" s="141" t="s">
        <v>9</v>
      </c>
      <c r="C72" s="69">
        <v>1</v>
      </c>
      <c r="D72" s="124"/>
      <c r="E72" s="125">
        <v>1</v>
      </c>
      <c r="F72" s="126">
        <v>0</v>
      </c>
      <c r="G72" s="71">
        <f>F72/E72</f>
        <v>0</v>
      </c>
    </row>
    <row r="73" spans="1:7" ht="15.75" x14ac:dyDescent="0.25">
      <c r="A73" s="17" t="s">
        <v>94</v>
      </c>
      <c r="B73" s="142" t="s">
        <v>10</v>
      </c>
      <c r="C73" s="70">
        <v>1</v>
      </c>
      <c r="D73" s="126"/>
      <c r="E73" s="127">
        <v>1</v>
      </c>
      <c r="F73" s="124">
        <v>0</v>
      </c>
      <c r="G73" s="71">
        <f>F73/E73</f>
        <v>0</v>
      </c>
    </row>
    <row r="74" spans="1:7" ht="15.75" x14ac:dyDescent="0.25">
      <c r="A74" s="19" t="s">
        <v>94</v>
      </c>
      <c r="B74" s="142" t="s">
        <v>11</v>
      </c>
      <c r="C74" s="70">
        <v>3</v>
      </c>
      <c r="D74" s="126"/>
      <c r="E74" s="127">
        <v>3</v>
      </c>
      <c r="F74" s="124">
        <v>2</v>
      </c>
      <c r="G74" s="71">
        <f>F74/E74</f>
        <v>0.66666666666666663</v>
      </c>
    </row>
    <row r="75" spans="1:7" ht="15.75" x14ac:dyDescent="0.25">
      <c r="A75" s="19" t="s">
        <v>94</v>
      </c>
      <c r="B75" s="142" t="s">
        <v>12</v>
      </c>
      <c r="C75" s="69">
        <v>2</v>
      </c>
      <c r="D75" s="124"/>
      <c r="E75" s="127">
        <v>2</v>
      </c>
      <c r="F75" s="124">
        <v>2</v>
      </c>
      <c r="G75" s="71">
        <f>F75/E75</f>
        <v>1</v>
      </c>
    </row>
    <row r="76" spans="1:7" ht="15.75" x14ac:dyDescent="0.25">
      <c r="A76" s="19" t="s">
        <v>94</v>
      </c>
      <c r="B76" s="143" t="s">
        <v>13</v>
      </c>
      <c r="C76" s="69"/>
      <c r="D76" s="124"/>
      <c r="E76" s="125"/>
      <c r="F76" s="126"/>
      <c r="G76" s="71"/>
    </row>
    <row r="77" spans="1:7" ht="16.5" thickBot="1" x14ac:dyDescent="0.3">
      <c r="A77" s="28" t="s">
        <v>94</v>
      </c>
      <c r="B77" s="143" t="s">
        <v>74</v>
      </c>
      <c r="C77" s="128"/>
      <c r="D77" s="129"/>
      <c r="E77" s="127"/>
      <c r="F77" s="124"/>
      <c r="G77" s="71"/>
    </row>
    <row r="78" spans="1:7" ht="16.5" thickBot="1" x14ac:dyDescent="0.3">
      <c r="A78" s="23" t="s">
        <v>95</v>
      </c>
      <c r="B78" s="146"/>
      <c r="C78" s="2">
        <v>7</v>
      </c>
      <c r="D78" s="83"/>
      <c r="E78" s="83">
        <v>7</v>
      </c>
      <c r="F78" s="84">
        <v>4</v>
      </c>
      <c r="G78" s="130">
        <f t="shared" ref="G78:G83" si="4">F78/E78</f>
        <v>0.5714285714285714</v>
      </c>
    </row>
    <row r="79" spans="1:7" ht="15.75" x14ac:dyDescent="0.25">
      <c r="A79" s="25" t="s">
        <v>96</v>
      </c>
      <c r="B79" s="141" t="s">
        <v>9</v>
      </c>
      <c r="C79" s="69">
        <v>20</v>
      </c>
      <c r="D79" s="124"/>
      <c r="E79" s="125">
        <v>20</v>
      </c>
      <c r="F79" s="126">
        <v>16</v>
      </c>
      <c r="G79" s="71">
        <f t="shared" si="4"/>
        <v>0.8</v>
      </c>
    </row>
    <row r="80" spans="1:7" ht="15.75" x14ac:dyDescent="0.25">
      <c r="A80" s="17" t="s">
        <v>96</v>
      </c>
      <c r="B80" s="142" t="s">
        <v>10</v>
      </c>
      <c r="C80" s="70">
        <v>32</v>
      </c>
      <c r="D80" s="126"/>
      <c r="E80" s="127">
        <v>32</v>
      </c>
      <c r="F80" s="124">
        <v>20</v>
      </c>
      <c r="G80" s="71">
        <f t="shared" si="4"/>
        <v>0.625</v>
      </c>
    </row>
    <row r="81" spans="1:7" ht="15.75" x14ac:dyDescent="0.25">
      <c r="A81" s="25" t="s">
        <v>96</v>
      </c>
      <c r="B81" s="142" t="s">
        <v>11</v>
      </c>
      <c r="C81" s="70">
        <v>24</v>
      </c>
      <c r="D81" s="126"/>
      <c r="E81" s="127">
        <v>24</v>
      </c>
      <c r="F81" s="124">
        <v>21</v>
      </c>
      <c r="G81" s="71">
        <f t="shared" si="4"/>
        <v>0.875</v>
      </c>
    </row>
    <row r="82" spans="1:7" ht="15.75" x14ac:dyDescent="0.25">
      <c r="A82" s="25" t="s">
        <v>96</v>
      </c>
      <c r="B82" s="142" t="s">
        <v>12</v>
      </c>
      <c r="C82" s="69">
        <v>21</v>
      </c>
      <c r="D82" s="124"/>
      <c r="E82" s="127">
        <v>21</v>
      </c>
      <c r="F82" s="124">
        <v>18</v>
      </c>
      <c r="G82" s="71">
        <f t="shared" si="4"/>
        <v>0.8571428571428571</v>
      </c>
    </row>
    <row r="83" spans="1:7" ht="15.75" x14ac:dyDescent="0.25">
      <c r="A83" s="25" t="s">
        <v>96</v>
      </c>
      <c r="B83" s="143" t="s">
        <v>13</v>
      </c>
      <c r="C83" s="69">
        <v>39</v>
      </c>
      <c r="D83" s="124">
        <v>30</v>
      </c>
      <c r="E83" s="125">
        <v>9</v>
      </c>
      <c r="F83" s="126">
        <v>3</v>
      </c>
      <c r="G83" s="71">
        <f t="shared" si="4"/>
        <v>0.33333333333333331</v>
      </c>
    </row>
    <row r="84" spans="1:7" ht="16.5" thickBot="1" x14ac:dyDescent="0.3">
      <c r="A84" s="29" t="s">
        <v>96</v>
      </c>
      <c r="B84" s="143" t="s">
        <v>74</v>
      </c>
      <c r="C84" s="128"/>
      <c r="D84" s="129"/>
      <c r="E84" s="127"/>
      <c r="F84" s="124"/>
      <c r="G84" s="71"/>
    </row>
    <row r="85" spans="1:7" ht="16.5" thickBot="1" x14ac:dyDescent="0.3">
      <c r="A85" s="23" t="s">
        <v>97</v>
      </c>
      <c r="B85" s="146"/>
      <c r="C85" s="2">
        <v>136</v>
      </c>
      <c r="D85" s="83">
        <v>30</v>
      </c>
      <c r="E85" s="83">
        <v>106</v>
      </c>
      <c r="F85" s="84">
        <v>78</v>
      </c>
      <c r="G85" s="130">
        <f>F85/E85</f>
        <v>0.73584905660377353</v>
      </c>
    </row>
    <row r="86" spans="1:7" ht="15.75" x14ac:dyDescent="0.25">
      <c r="A86" s="17" t="s">
        <v>98</v>
      </c>
      <c r="B86" s="141" t="s">
        <v>9</v>
      </c>
      <c r="C86" s="69"/>
      <c r="D86" s="124"/>
      <c r="E86" s="125"/>
      <c r="F86" s="126"/>
      <c r="G86" s="71"/>
    </row>
    <row r="87" spans="1:7" ht="15.75" x14ac:dyDescent="0.25">
      <c r="A87" s="25" t="s">
        <v>98</v>
      </c>
      <c r="B87" s="142" t="s">
        <v>10</v>
      </c>
      <c r="C87" s="69">
        <v>4</v>
      </c>
      <c r="D87" s="124"/>
      <c r="E87" s="125">
        <v>4</v>
      </c>
      <c r="F87" s="126">
        <v>3</v>
      </c>
      <c r="G87" s="71">
        <f>F87/E87</f>
        <v>0.75</v>
      </c>
    </row>
    <row r="88" spans="1:7" ht="15.75" x14ac:dyDescent="0.25">
      <c r="A88" s="25" t="s">
        <v>98</v>
      </c>
      <c r="B88" s="142" t="s">
        <v>11</v>
      </c>
      <c r="C88" s="70">
        <v>2</v>
      </c>
      <c r="D88" s="126"/>
      <c r="E88" s="127">
        <v>2</v>
      </c>
      <c r="F88" s="124">
        <v>2</v>
      </c>
      <c r="G88" s="71">
        <f>F88/E88</f>
        <v>1</v>
      </c>
    </row>
    <row r="89" spans="1:7" ht="15.75" x14ac:dyDescent="0.25">
      <c r="A89" s="25" t="s">
        <v>98</v>
      </c>
      <c r="B89" s="142" t="s">
        <v>12</v>
      </c>
      <c r="C89" s="69">
        <v>5</v>
      </c>
      <c r="D89" s="124"/>
      <c r="E89" s="127">
        <v>5</v>
      </c>
      <c r="F89" s="124">
        <v>4</v>
      </c>
      <c r="G89" s="71">
        <f>F89/E89</f>
        <v>0.8</v>
      </c>
    </row>
    <row r="90" spans="1:7" ht="15.75" x14ac:dyDescent="0.25">
      <c r="A90" s="30" t="s">
        <v>98</v>
      </c>
      <c r="B90" s="143" t="s">
        <v>13</v>
      </c>
      <c r="C90" s="69">
        <v>4</v>
      </c>
      <c r="D90" s="124">
        <v>3</v>
      </c>
      <c r="E90" s="125">
        <v>1</v>
      </c>
      <c r="F90" s="126">
        <v>1</v>
      </c>
      <c r="G90" s="71">
        <f>F90/E90</f>
        <v>1</v>
      </c>
    </row>
    <row r="91" spans="1:7" ht="16.5" thickBot="1" x14ac:dyDescent="0.3">
      <c r="A91" s="31" t="s">
        <v>98</v>
      </c>
      <c r="B91" s="143" t="s">
        <v>74</v>
      </c>
      <c r="C91" s="128"/>
      <c r="D91" s="129"/>
      <c r="E91" s="127"/>
      <c r="F91" s="124"/>
      <c r="G91" s="71"/>
    </row>
    <row r="92" spans="1:7" ht="16.5" thickBot="1" x14ac:dyDescent="0.3">
      <c r="A92" s="23" t="s">
        <v>99</v>
      </c>
      <c r="B92" s="146"/>
      <c r="C92" s="2">
        <v>15</v>
      </c>
      <c r="D92" s="83">
        <v>3</v>
      </c>
      <c r="E92" s="83">
        <v>12</v>
      </c>
      <c r="F92" s="84">
        <v>10</v>
      </c>
      <c r="G92" s="130">
        <f t="shared" ref="G92:G97" si="5">F92/E92</f>
        <v>0.83333333333333337</v>
      </c>
    </row>
    <row r="93" spans="1:7" ht="15.75" x14ac:dyDescent="0.25">
      <c r="A93" s="25" t="s">
        <v>100</v>
      </c>
      <c r="B93" s="141" t="s">
        <v>9</v>
      </c>
      <c r="C93" s="69">
        <v>9</v>
      </c>
      <c r="D93" s="124"/>
      <c r="E93" s="125">
        <v>9</v>
      </c>
      <c r="F93" s="126">
        <v>5</v>
      </c>
      <c r="G93" s="71">
        <f t="shared" si="5"/>
        <v>0.55555555555555558</v>
      </c>
    </row>
    <row r="94" spans="1:7" ht="15.75" x14ac:dyDescent="0.25">
      <c r="A94" s="27" t="s">
        <v>100</v>
      </c>
      <c r="B94" s="142" t="s">
        <v>10</v>
      </c>
      <c r="C94" s="70">
        <v>4</v>
      </c>
      <c r="D94" s="126"/>
      <c r="E94" s="127">
        <v>4</v>
      </c>
      <c r="F94" s="124">
        <v>3</v>
      </c>
      <c r="G94" s="71">
        <f t="shared" si="5"/>
        <v>0.75</v>
      </c>
    </row>
    <row r="95" spans="1:7" ht="15.75" x14ac:dyDescent="0.25">
      <c r="A95" s="19" t="s">
        <v>100</v>
      </c>
      <c r="B95" s="142" t="s">
        <v>11</v>
      </c>
      <c r="C95" s="70">
        <v>2</v>
      </c>
      <c r="D95" s="126"/>
      <c r="E95" s="127">
        <v>2</v>
      </c>
      <c r="F95" s="124">
        <v>2</v>
      </c>
      <c r="G95" s="71">
        <f t="shared" si="5"/>
        <v>1</v>
      </c>
    </row>
    <row r="96" spans="1:7" ht="15.75" x14ac:dyDescent="0.25">
      <c r="A96" s="19" t="s">
        <v>100</v>
      </c>
      <c r="B96" s="142" t="s">
        <v>12</v>
      </c>
      <c r="C96" s="69">
        <v>5</v>
      </c>
      <c r="D96" s="124"/>
      <c r="E96" s="127">
        <v>5</v>
      </c>
      <c r="F96" s="124">
        <v>5</v>
      </c>
      <c r="G96" s="71">
        <f t="shared" si="5"/>
        <v>1</v>
      </c>
    </row>
    <row r="97" spans="1:7" ht="15.75" x14ac:dyDescent="0.25">
      <c r="A97" s="19" t="s">
        <v>100</v>
      </c>
      <c r="B97" s="142" t="s">
        <v>13</v>
      </c>
      <c r="C97" s="69">
        <v>6</v>
      </c>
      <c r="D97" s="124">
        <v>2</v>
      </c>
      <c r="E97" s="125">
        <v>4</v>
      </c>
      <c r="F97" s="126">
        <v>3</v>
      </c>
      <c r="G97" s="71">
        <f t="shared" si="5"/>
        <v>0.75</v>
      </c>
    </row>
    <row r="98" spans="1:7" ht="16.5" thickBot="1" x14ac:dyDescent="0.3">
      <c r="A98" s="28" t="s">
        <v>100</v>
      </c>
      <c r="B98" s="145" t="s">
        <v>74</v>
      </c>
      <c r="C98" s="128"/>
      <c r="D98" s="129"/>
      <c r="E98" s="127"/>
      <c r="F98" s="124"/>
      <c r="G98" s="71"/>
    </row>
    <row r="99" spans="1:7" ht="16.5" thickBot="1" x14ac:dyDescent="0.3">
      <c r="A99" s="23" t="s">
        <v>101</v>
      </c>
      <c r="B99" s="146"/>
      <c r="C99" s="2">
        <v>26</v>
      </c>
      <c r="D99" s="83">
        <v>2</v>
      </c>
      <c r="E99" s="83">
        <v>24</v>
      </c>
      <c r="F99" s="84">
        <v>18</v>
      </c>
      <c r="G99" s="130">
        <f>F99/E99</f>
        <v>0.75</v>
      </c>
    </row>
    <row r="100" spans="1:7" ht="15.75" x14ac:dyDescent="0.25">
      <c r="A100" s="25" t="s">
        <v>102</v>
      </c>
      <c r="B100" s="141" t="s">
        <v>9</v>
      </c>
      <c r="C100" s="69">
        <v>1</v>
      </c>
      <c r="D100" s="124"/>
      <c r="E100" s="125">
        <v>1</v>
      </c>
      <c r="F100" s="126">
        <v>1</v>
      </c>
      <c r="G100" s="71">
        <f>F100/E100</f>
        <v>1</v>
      </c>
    </row>
    <row r="101" spans="1:7" ht="15.75" x14ac:dyDescent="0.25">
      <c r="A101" s="17" t="s">
        <v>102</v>
      </c>
      <c r="B101" s="142" t="s">
        <v>10</v>
      </c>
      <c r="C101" s="70">
        <v>1</v>
      </c>
      <c r="D101" s="126"/>
      <c r="E101" s="127">
        <v>1</v>
      </c>
      <c r="F101" s="124">
        <v>0</v>
      </c>
      <c r="G101" s="71">
        <f>F101/E101</f>
        <v>0</v>
      </c>
    </row>
    <row r="102" spans="1:7" ht="15.75" x14ac:dyDescent="0.25">
      <c r="A102" s="19" t="s">
        <v>102</v>
      </c>
      <c r="B102" s="142" t="s">
        <v>11</v>
      </c>
      <c r="C102" s="70">
        <v>3</v>
      </c>
      <c r="D102" s="126"/>
      <c r="E102" s="127">
        <v>3</v>
      </c>
      <c r="F102" s="124">
        <v>3</v>
      </c>
      <c r="G102" s="71">
        <f>F102/E102</f>
        <v>1</v>
      </c>
    </row>
    <row r="103" spans="1:7" ht="15.75" x14ac:dyDescent="0.25">
      <c r="A103" s="19" t="s">
        <v>102</v>
      </c>
      <c r="B103" s="142" t="s">
        <v>12</v>
      </c>
      <c r="C103" s="69">
        <v>2</v>
      </c>
      <c r="D103" s="124"/>
      <c r="E103" s="127">
        <v>2</v>
      </c>
      <c r="F103" s="124">
        <v>2</v>
      </c>
      <c r="G103" s="71">
        <v>1</v>
      </c>
    </row>
    <row r="104" spans="1:7" ht="15.75" x14ac:dyDescent="0.25">
      <c r="A104" s="19" t="s">
        <v>102</v>
      </c>
      <c r="B104" s="143" t="s">
        <v>13</v>
      </c>
      <c r="C104" s="69">
        <v>4</v>
      </c>
      <c r="D104" s="124">
        <v>2</v>
      </c>
      <c r="E104" s="125">
        <v>2</v>
      </c>
      <c r="F104" s="126">
        <v>2</v>
      </c>
      <c r="G104" s="71">
        <v>1</v>
      </c>
    </row>
    <row r="105" spans="1:7" ht="16.5" thickBot="1" x14ac:dyDescent="0.3">
      <c r="A105" s="19" t="s">
        <v>102</v>
      </c>
      <c r="B105" s="143" t="s">
        <v>74</v>
      </c>
      <c r="C105" s="128"/>
      <c r="D105" s="129"/>
      <c r="E105" s="127"/>
      <c r="F105" s="124"/>
      <c r="G105" s="71"/>
    </row>
    <row r="106" spans="1:7" ht="16.5" thickBot="1" x14ac:dyDescent="0.3">
      <c r="A106" s="23" t="s">
        <v>103</v>
      </c>
      <c r="B106" s="146"/>
      <c r="C106" s="2">
        <v>11</v>
      </c>
      <c r="D106" s="83">
        <v>2</v>
      </c>
      <c r="E106" s="83">
        <v>9</v>
      </c>
      <c r="F106" s="84">
        <v>8</v>
      </c>
      <c r="G106" s="130">
        <f t="shared" ref="G106:G111" si="6">F106/E106</f>
        <v>0.88888888888888884</v>
      </c>
    </row>
    <row r="107" spans="1:7" ht="15.75" x14ac:dyDescent="0.25">
      <c r="A107" s="25" t="s">
        <v>104</v>
      </c>
      <c r="B107" s="148" t="s">
        <v>9</v>
      </c>
      <c r="C107" s="69">
        <v>22</v>
      </c>
      <c r="D107" s="124"/>
      <c r="E107" s="125">
        <v>22</v>
      </c>
      <c r="F107" s="126">
        <v>11</v>
      </c>
      <c r="G107" s="71">
        <f t="shared" si="6"/>
        <v>0.5</v>
      </c>
    </row>
    <row r="108" spans="1:7" ht="15.75" x14ac:dyDescent="0.25">
      <c r="A108" s="25" t="s">
        <v>104</v>
      </c>
      <c r="B108" s="142" t="s">
        <v>10</v>
      </c>
      <c r="C108" s="70">
        <v>14</v>
      </c>
      <c r="D108" s="126"/>
      <c r="E108" s="127">
        <v>14</v>
      </c>
      <c r="F108" s="124">
        <v>8</v>
      </c>
      <c r="G108" s="71">
        <f t="shared" si="6"/>
        <v>0.5714285714285714</v>
      </c>
    </row>
    <row r="109" spans="1:7" ht="15.75" x14ac:dyDescent="0.25">
      <c r="A109" s="19" t="s">
        <v>104</v>
      </c>
      <c r="B109" s="142" t="s">
        <v>11</v>
      </c>
      <c r="C109" s="70">
        <v>14</v>
      </c>
      <c r="D109" s="126"/>
      <c r="E109" s="127">
        <v>14</v>
      </c>
      <c r="F109" s="124">
        <v>13</v>
      </c>
      <c r="G109" s="71">
        <f t="shared" si="6"/>
        <v>0.9285714285714286</v>
      </c>
    </row>
    <row r="110" spans="1:7" ht="15.75" x14ac:dyDescent="0.25">
      <c r="A110" s="19" t="s">
        <v>104</v>
      </c>
      <c r="B110" s="142" t="s">
        <v>12</v>
      </c>
      <c r="C110" s="69">
        <v>21</v>
      </c>
      <c r="D110" s="124">
        <v>2</v>
      </c>
      <c r="E110" s="127">
        <v>19</v>
      </c>
      <c r="F110" s="124">
        <v>15</v>
      </c>
      <c r="G110" s="71">
        <f t="shared" si="6"/>
        <v>0.78947368421052633</v>
      </c>
    </row>
    <row r="111" spans="1:7" ht="15.75" x14ac:dyDescent="0.25">
      <c r="A111" s="19" t="s">
        <v>104</v>
      </c>
      <c r="B111" s="150" t="s">
        <v>13</v>
      </c>
      <c r="C111" s="69">
        <v>14</v>
      </c>
      <c r="D111" s="124">
        <v>7</v>
      </c>
      <c r="E111" s="125">
        <v>7</v>
      </c>
      <c r="F111" s="126">
        <v>5</v>
      </c>
      <c r="G111" s="71">
        <f t="shared" si="6"/>
        <v>0.7142857142857143</v>
      </c>
    </row>
    <row r="112" spans="1:7" ht="16.5" thickBot="1" x14ac:dyDescent="0.3">
      <c r="A112" s="28" t="s">
        <v>104</v>
      </c>
      <c r="B112" s="143" t="s">
        <v>74</v>
      </c>
      <c r="C112" s="128"/>
      <c r="D112" s="129"/>
      <c r="E112" s="127"/>
      <c r="F112" s="124"/>
      <c r="G112" s="71"/>
    </row>
    <row r="113" spans="1:7" ht="16.5" thickBot="1" x14ac:dyDescent="0.3">
      <c r="A113" s="23" t="s">
        <v>105</v>
      </c>
      <c r="B113" s="146"/>
      <c r="C113" s="2">
        <v>85</v>
      </c>
      <c r="D113" s="83">
        <v>9</v>
      </c>
      <c r="E113" s="83">
        <v>76</v>
      </c>
      <c r="F113" s="84">
        <v>52</v>
      </c>
      <c r="G113" s="130">
        <f t="shared" ref="G113:G118" si="7">F113/E113</f>
        <v>0.68421052631578949</v>
      </c>
    </row>
    <row r="114" spans="1:7" ht="15.75" x14ac:dyDescent="0.25">
      <c r="A114" s="25" t="s">
        <v>106</v>
      </c>
      <c r="B114" s="141" t="s">
        <v>9</v>
      </c>
      <c r="C114" s="69">
        <v>5</v>
      </c>
      <c r="D114" s="124"/>
      <c r="E114" s="125">
        <v>5</v>
      </c>
      <c r="F114" s="126">
        <v>3</v>
      </c>
      <c r="G114" s="71">
        <f t="shared" si="7"/>
        <v>0.6</v>
      </c>
    </row>
    <row r="115" spans="1:7" ht="15.75" x14ac:dyDescent="0.25">
      <c r="A115" s="17" t="s">
        <v>106</v>
      </c>
      <c r="B115" s="142" t="s">
        <v>10</v>
      </c>
      <c r="C115" s="70">
        <v>2</v>
      </c>
      <c r="D115" s="126"/>
      <c r="E115" s="127">
        <v>2</v>
      </c>
      <c r="F115" s="124">
        <v>1</v>
      </c>
      <c r="G115" s="71">
        <f t="shared" si="7"/>
        <v>0.5</v>
      </c>
    </row>
    <row r="116" spans="1:7" ht="15.75" x14ac:dyDescent="0.25">
      <c r="A116" s="19" t="s">
        <v>106</v>
      </c>
      <c r="B116" s="142" t="s">
        <v>11</v>
      </c>
      <c r="C116" s="70">
        <v>2</v>
      </c>
      <c r="D116" s="126"/>
      <c r="E116" s="127">
        <v>2</v>
      </c>
      <c r="F116" s="124">
        <v>1</v>
      </c>
      <c r="G116" s="71">
        <f t="shared" si="7"/>
        <v>0.5</v>
      </c>
    </row>
    <row r="117" spans="1:7" ht="15.75" x14ac:dyDescent="0.25">
      <c r="A117" s="19" t="s">
        <v>106</v>
      </c>
      <c r="B117" s="142" t="s">
        <v>12</v>
      </c>
      <c r="C117" s="69">
        <v>4</v>
      </c>
      <c r="D117" s="124"/>
      <c r="E117" s="127">
        <v>4</v>
      </c>
      <c r="F117" s="124">
        <v>4</v>
      </c>
      <c r="G117" s="71">
        <f t="shared" si="7"/>
        <v>1</v>
      </c>
    </row>
    <row r="118" spans="1:7" ht="15.75" x14ac:dyDescent="0.25">
      <c r="A118" s="19" t="s">
        <v>106</v>
      </c>
      <c r="B118" s="143" t="s">
        <v>13</v>
      </c>
      <c r="C118" s="69">
        <v>5</v>
      </c>
      <c r="D118" s="124">
        <v>2</v>
      </c>
      <c r="E118" s="125">
        <v>3</v>
      </c>
      <c r="F118" s="126">
        <v>0</v>
      </c>
      <c r="G118" s="71">
        <f t="shared" si="7"/>
        <v>0</v>
      </c>
    </row>
    <row r="119" spans="1:7" ht="16.5" thickBot="1" x14ac:dyDescent="0.3">
      <c r="A119" s="28" t="s">
        <v>106</v>
      </c>
      <c r="B119" s="143" t="s">
        <v>74</v>
      </c>
      <c r="C119" s="128"/>
      <c r="D119" s="129"/>
      <c r="E119" s="127"/>
      <c r="F119" s="124"/>
      <c r="G119" s="71"/>
    </row>
    <row r="120" spans="1:7" ht="16.5" thickBot="1" x14ac:dyDescent="0.3">
      <c r="A120" s="23" t="s">
        <v>107</v>
      </c>
      <c r="B120" s="146"/>
      <c r="C120" s="2">
        <v>18</v>
      </c>
      <c r="D120" s="83">
        <v>2</v>
      </c>
      <c r="E120" s="83">
        <v>16</v>
      </c>
      <c r="F120" s="84">
        <v>9</v>
      </c>
      <c r="G120" s="131">
        <f>F120/E120</f>
        <v>0.5625</v>
      </c>
    </row>
    <row r="121" spans="1:7" ht="15.75" x14ac:dyDescent="0.25">
      <c r="A121" s="17" t="s">
        <v>108</v>
      </c>
      <c r="B121" s="148" t="s">
        <v>9</v>
      </c>
      <c r="C121" s="69">
        <v>13</v>
      </c>
      <c r="D121" s="124"/>
      <c r="E121" s="125">
        <v>13</v>
      </c>
      <c r="F121" s="126">
        <v>7</v>
      </c>
      <c r="G121" s="71">
        <f>F121/E121</f>
        <v>0.53846153846153844</v>
      </c>
    </row>
    <row r="122" spans="1:7" ht="15.75" x14ac:dyDescent="0.25">
      <c r="A122" s="25" t="s">
        <v>108</v>
      </c>
      <c r="B122" s="142" t="s">
        <v>10</v>
      </c>
      <c r="C122" s="70">
        <v>8</v>
      </c>
      <c r="D122" s="126"/>
      <c r="E122" s="127">
        <v>8</v>
      </c>
      <c r="F122" s="124">
        <v>4</v>
      </c>
      <c r="G122" s="71">
        <f>F122/E122</f>
        <v>0.5</v>
      </c>
    </row>
    <row r="123" spans="1:7" ht="15.75" x14ac:dyDescent="0.25">
      <c r="A123" s="25" t="s">
        <v>108</v>
      </c>
      <c r="B123" s="142" t="s">
        <v>11</v>
      </c>
      <c r="C123" s="70">
        <v>3</v>
      </c>
      <c r="D123" s="126"/>
      <c r="E123" s="127">
        <v>3</v>
      </c>
      <c r="F123" s="124">
        <v>3</v>
      </c>
      <c r="G123" s="71">
        <f>F123/E123</f>
        <v>1</v>
      </c>
    </row>
    <row r="124" spans="1:7" ht="15.75" x14ac:dyDescent="0.25">
      <c r="A124" s="25" t="s">
        <v>108</v>
      </c>
      <c r="B124" s="143" t="s">
        <v>12</v>
      </c>
      <c r="C124" s="69">
        <v>1</v>
      </c>
      <c r="D124" s="124"/>
      <c r="E124" s="127">
        <v>1</v>
      </c>
      <c r="F124" s="124">
        <v>1</v>
      </c>
      <c r="G124" s="71">
        <v>1</v>
      </c>
    </row>
    <row r="125" spans="1:7" ht="15.75" x14ac:dyDescent="0.25">
      <c r="A125" s="29" t="s">
        <v>108</v>
      </c>
      <c r="B125" s="143" t="s">
        <v>13</v>
      </c>
      <c r="C125" s="69"/>
      <c r="D125" s="124"/>
      <c r="E125" s="125"/>
      <c r="F125" s="126"/>
      <c r="G125" s="71"/>
    </row>
    <row r="126" spans="1:7" ht="16.5" thickBot="1" x14ac:dyDescent="0.3">
      <c r="A126" s="33" t="s">
        <v>108</v>
      </c>
      <c r="B126" s="151" t="s">
        <v>74</v>
      </c>
      <c r="C126" s="128"/>
      <c r="D126" s="129"/>
      <c r="E126" s="127"/>
      <c r="F126" s="124"/>
      <c r="G126" s="71"/>
    </row>
    <row r="127" spans="1:7" ht="16.5" thickBot="1" x14ac:dyDescent="0.3">
      <c r="A127" s="35" t="s">
        <v>109</v>
      </c>
      <c r="B127" s="152"/>
      <c r="C127" s="2">
        <v>25</v>
      </c>
      <c r="D127" s="83"/>
      <c r="E127" s="83">
        <v>25</v>
      </c>
      <c r="F127" s="84">
        <v>15</v>
      </c>
      <c r="G127" s="130">
        <v>0.6</v>
      </c>
    </row>
    <row r="128" spans="1:7" ht="16.5" thickBot="1" x14ac:dyDescent="0.3">
      <c r="A128" s="36"/>
      <c r="B128" s="153"/>
      <c r="C128" s="38"/>
      <c r="D128" s="39"/>
      <c r="E128" s="39"/>
      <c r="F128" s="40"/>
      <c r="G128" s="41"/>
    </row>
    <row r="129" spans="1:7" ht="15.75" thickBot="1" x14ac:dyDescent="0.3">
      <c r="A129" s="350" t="s">
        <v>110</v>
      </c>
      <c r="B129" s="154" t="s">
        <v>51</v>
      </c>
      <c r="C129" s="6">
        <v>0</v>
      </c>
      <c r="D129" s="47">
        <v>0</v>
      </c>
      <c r="E129" s="47">
        <v>0</v>
      </c>
      <c r="F129" s="317">
        <v>0</v>
      </c>
      <c r="G129" s="45">
        <v>0</v>
      </c>
    </row>
    <row r="130" spans="1:7" ht="15.75" thickBot="1" x14ac:dyDescent="0.3">
      <c r="A130" s="351"/>
      <c r="B130" s="155" t="s">
        <v>9</v>
      </c>
      <c r="C130" s="10">
        <f t="shared" ref="C130:F134" si="8">SUM(C2,C9,C16,C23,C30,C37,C44,C51,C58,C65,C72,C79,C86,C93,C100,C107,C114,C121)</f>
        <v>169</v>
      </c>
      <c r="D130" s="47">
        <f t="shared" si="8"/>
        <v>0</v>
      </c>
      <c r="E130" s="47">
        <f t="shared" si="8"/>
        <v>169</v>
      </c>
      <c r="F130" s="47">
        <f t="shared" si="8"/>
        <v>88</v>
      </c>
      <c r="G130" s="49">
        <f t="shared" ref="G130:G135" si="9">F130/E130</f>
        <v>0.52071005917159763</v>
      </c>
    </row>
    <row r="131" spans="1:7" ht="15.75" thickBot="1" x14ac:dyDescent="0.3">
      <c r="A131" s="351"/>
      <c r="B131" s="155" t="s">
        <v>10</v>
      </c>
      <c r="C131" s="10">
        <f t="shared" si="8"/>
        <v>133</v>
      </c>
      <c r="D131" s="47">
        <f t="shared" si="8"/>
        <v>0</v>
      </c>
      <c r="E131" s="47">
        <f t="shared" si="8"/>
        <v>133</v>
      </c>
      <c r="F131" s="47">
        <f t="shared" si="8"/>
        <v>73</v>
      </c>
      <c r="G131" s="49">
        <f t="shared" si="9"/>
        <v>0.54887218045112784</v>
      </c>
    </row>
    <row r="132" spans="1:7" ht="15.75" thickBot="1" x14ac:dyDescent="0.3">
      <c r="A132" s="351"/>
      <c r="B132" s="155" t="s">
        <v>11</v>
      </c>
      <c r="C132" s="10">
        <f t="shared" si="8"/>
        <v>123</v>
      </c>
      <c r="D132" s="47">
        <f t="shared" si="8"/>
        <v>0</v>
      </c>
      <c r="E132" s="47">
        <f t="shared" si="8"/>
        <v>123</v>
      </c>
      <c r="F132" s="47">
        <f t="shared" si="8"/>
        <v>100</v>
      </c>
      <c r="G132" s="49">
        <f t="shared" si="9"/>
        <v>0.81300813008130079</v>
      </c>
    </row>
    <row r="133" spans="1:7" ht="15.75" thickBot="1" x14ac:dyDescent="0.3">
      <c r="A133" s="351"/>
      <c r="B133" s="155" t="s">
        <v>12</v>
      </c>
      <c r="C133" s="10">
        <f t="shared" si="8"/>
        <v>135</v>
      </c>
      <c r="D133" s="47">
        <f t="shared" si="8"/>
        <v>5</v>
      </c>
      <c r="E133" s="47">
        <f t="shared" si="8"/>
        <v>130</v>
      </c>
      <c r="F133" s="47">
        <f t="shared" si="8"/>
        <v>107</v>
      </c>
      <c r="G133" s="49">
        <f t="shared" si="9"/>
        <v>0.82307692307692304</v>
      </c>
    </row>
    <row r="134" spans="1:7" ht="15.75" thickBot="1" x14ac:dyDescent="0.3">
      <c r="A134" s="352"/>
      <c r="B134" s="155" t="s">
        <v>13</v>
      </c>
      <c r="C134" s="10">
        <f t="shared" si="8"/>
        <v>170</v>
      </c>
      <c r="D134" s="47">
        <f t="shared" si="8"/>
        <v>112</v>
      </c>
      <c r="E134" s="47">
        <f t="shared" si="8"/>
        <v>58</v>
      </c>
      <c r="F134" s="47">
        <f t="shared" si="8"/>
        <v>26</v>
      </c>
      <c r="G134" s="49">
        <f t="shared" si="9"/>
        <v>0.44827586206896552</v>
      </c>
    </row>
    <row r="135" spans="1:7" ht="15.75" thickBot="1" x14ac:dyDescent="0.3">
      <c r="A135" s="50" t="s">
        <v>52</v>
      </c>
      <c r="B135" s="52"/>
      <c r="C135" s="11">
        <f>SUM(C129:C134)</f>
        <v>730</v>
      </c>
      <c r="D135" s="53">
        <f>SUM(D129:D134)</f>
        <v>117</v>
      </c>
      <c r="E135" s="53">
        <f>SUM(E129:E134)</f>
        <v>613</v>
      </c>
      <c r="F135" s="53">
        <f>SUM(F129:F134)</f>
        <v>394</v>
      </c>
      <c r="G135" s="55">
        <f t="shared" si="9"/>
        <v>0.64274061990212072</v>
      </c>
    </row>
  </sheetData>
  <mergeCells count="1">
    <mergeCell ref="A129:A1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Sheet</vt:lpstr>
      <vt:lpstr>Fall-to-Fall 3-yr (18-20)</vt:lpstr>
      <vt:lpstr>Fall to Fall 2018 Cohort </vt:lpstr>
      <vt:lpstr>Fall-to-Fall 2019 Cohort</vt:lpstr>
      <vt:lpstr>Fall-to-Fall 2020 Cohort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Marcus W.</dc:creator>
  <cp:lastModifiedBy>Jackson, Marcus W.</cp:lastModifiedBy>
  <dcterms:created xsi:type="dcterms:W3CDTF">2022-02-18T21:40:35Z</dcterms:created>
  <dcterms:modified xsi:type="dcterms:W3CDTF">2022-02-25T18:56:37Z</dcterms:modified>
</cp:coreProperties>
</file>